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.boehringer.com\users\rdg\users6\edevlin\Documents\Admin V IT\PISA 2019\"/>
    </mc:Choice>
  </mc:AlternateContent>
  <bookViews>
    <workbookView xWindow="0" yWindow="0" windowWidth="26325" windowHeight="11580"/>
  </bookViews>
  <sheets>
    <sheet name="Guest Master" sheetId="1" r:id="rId1"/>
    <sheet name="Event Estimate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2" l="1"/>
  <c r="E43" i="2"/>
  <c r="E13" i="2" l="1"/>
  <c r="E14" i="2" s="1"/>
  <c r="E23" i="2"/>
  <c r="E24" i="2" s="1"/>
  <c r="E25" i="2" s="1"/>
  <c r="E26" i="2" s="1"/>
  <c r="E29" i="2"/>
  <c r="E30" i="2" s="1"/>
  <c r="E35" i="2"/>
  <c r="E36" i="2"/>
  <c r="E42" i="2"/>
  <c r="E44" i="2" s="1"/>
  <c r="E53" i="2"/>
  <c r="E62" i="2"/>
  <c r="E37" i="2" l="1"/>
  <c r="E46" i="2"/>
  <c r="E45" i="2"/>
  <c r="E31" i="2"/>
  <c r="E32" i="2" s="1"/>
  <c r="E15" i="2"/>
  <c r="E16" i="2"/>
  <c r="E27" i="2"/>
  <c r="E47" i="2" l="1"/>
  <c r="E17" i="2"/>
  <c r="E54" i="2" l="1"/>
  <c r="E55" i="2" s="1"/>
  <c r="E64" i="2" s="1"/>
</calcChain>
</file>

<file path=xl/sharedStrings.xml><?xml version="1.0" encoding="utf-8"?>
<sst xmlns="http://schemas.openxmlformats.org/spreadsheetml/2006/main" count="291" uniqueCount="184">
  <si>
    <t>Last name</t>
  </si>
  <si>
    <t>First name</t>
  </si>
  <si>
    <t>Address &amp; contact phone number</t>
  </si>
  <si>
    <t>Dates bill to master</t>
  </si>
  <si>
    <t>Dates individual to pay</t>
  </si>
  <si>
    <t xml:space="preserve">Company </t>
  </si>
  <si>
    <t>Estimated Arrival Time</t>
  </si>
  <si>
    <t>Special Requests/Comments</t>
  </si>
  <si>
    <t>Confirmation #</t>
  </si>
  <si>
    <t>Check in date</t>
  </si>
  <si>
    <t>Check out date</t>
  </si>
  <si>
    <t>Phone</t>
  </si>
  <si>
    <t>Mobile Phone</t>
  </si>
  <si>
    <t>Abbott</t>
  </si>
  <si>
    <t>Gonzalez</t>
  </si>
  <si>
    <t>Jose Luis</t>
  </si>
  <si>
    <t>SUMMARY OF ESTIMATED CHARGES</t>
  </si>
  <si>
    <t>GROUP NAME</t>
  </si>
  <si>
    <t>PISA</t>
  </si>
  <si>
    <t>CLIENT NAME</t>
  </si>
  <si>
    <t>Ms. Sandy Arcuri</t>
  </si>
  <si>
    <t>ARRIVAL DATE</t>
  </si>
  <si>
    <t>DEPARTURE DATE</t>
  </si>
  <si>
    <t>MASTER ACCOUNT</t>
  </si>
  <si>
    <t>CATERING MANAGER</t>
  </si>
  <si>
    <t>ROOM CHARGES</t>
  </si>
  <si>
    <t># OF ROOMS</t>
  </si>
  <si>
    <t>RATE</t>
  </si>
  <si>
    <t>TOTAL</t>
  </si>
  <si>
    <t>RATE 1</t>
  </si>
  <si>
    <t>SUBTOTAL</t>
  </si>
  <si>
    <t>SALES TAX</t>
  </si>
  <si>
    <t>OCCUPANCY TAX</t>
  </si>
  <si>
    <t>TOTAL ROOM CHARGES</t>
  </si>
  <si>
    <t>FOOD &amp; BEVERAGE</t>
  </si>
  <si>
    <t>BANQUETS</t>
  </si>
  <si>
    <t>TOTAL FOOD</t>
  </si>
  <si>
    <t>TOTAL BEVERAGE</t>
  </si>
  <si>
    <t>SERVICE CHARGE</t>
  </si>
  <si>
    <t xml:space="preserve"> </t>
  </si>
  <si>
    <t>TOTAL BANQUETS</t>
  </si>
  <si>
    <t xml:space="preserve">RESORT FEE </t>
  </si>
  <si>
    <t>STATE SALES TAX</t>
  </si>
  <si>
    <t>TOTAL RESORT FEE</t>
  </si>
  <si>
    <t>VALET PARKING</t>
  </si>
  <si>
    <t>PER CAR</t>
  </si>
  <si>
    <t>FLAT FEE</t>
  </si>
  <si>
    <t>TOTAL PARKING</t>
  </si>
  <si>
    <t>AUDIO VISUAL</t>
  </si>
  <si>
    <t>TOTAL MISCELLANEOUS</t>
  </si>
  <si>
    <t>GRATUITY</t>
  </si>
  <si>
    <t>TOTAL OUTLET F&amp;B</t>
  </si>
  <si>
    <t>MISCELLANEOUS</t>
  </si>
  <si>
    <t>HOUSEKEEPING GRAT</t>
  </si>
  <si>
    <t>DEPOSITS RECEIVED</t>
  </si>
  <si>
    <t>DEPOSIT 1</t>
  </si>
  <si>
    <t>DEPOSIT 2</t>
  </si>
  <si>
    <t>DEPOSIT 3</t>
  </si>
  <si>
    <t>DEPOSIT 4</t>
  </si>
  <si>
    <t xml:space="preserve">TOTAL DEPOSIT RECEIVED </t>
  </si>
  <si>
    <t>TOTAL ESTIMATED BALANCE DUE</t>
  </si>
  <si>
    <t>*  This will be billed to master if anyone has a car.  I am not</t>
  </si>
  <si>
    <t>expecting many people to have cars.</t>
  </si>
  <si>
    <t>3/24 Reception</t>
  </si>
  <si>
    <t>3/25 Meeting</t>
  </si>
  <si>
    <t>3/25 Dinner</t>
  </si>
  <si>
    <t>3/26 Meeting</t>
  </si>
  <si>
    <t>AbbVie</t>
  </si>
  <si>
    <t>Katsiaras</t>
  </si>
  <si>
    <t>Diana</t>
  </si>
  <si>
    <t>Amgen</t>
  </si>
  <si>
    <t>Zahigian</t>
  </si>
  <si>
    <t>Mike</t>
  </si>
  <si>
    <t>AstraZeneca</t>
  </si>
  <si>
    <t>Braithwaite</t>
  </si>
  <si>
    <t>Chris</t>
  </si>
  <si>
    <t>Biogen</t>
  </si>
  <si>
    <t>Moody</t>
  </si>
  <si>
    <t>Greg</t>
  </si>
  <si>
    <t>Boehringer-Ingelheim</t>
  </si>
  <si>
    <t>Kraus</t>
  </si>
  <si>
    <t>Dan</t>
  </si>
  <si>
    <t>Bristol-Myers Squibb</t>
  </si>
  <si>
    <t>Francesch</t>
  </si>
  <si>
    <t>Juanjo</t>
  </si>
  <si>
    <t>Eli Lilly &amp; Co</t>
  </si>
  <si>
    <t>Shah</t>
  </si>
  <si>
    <t>Aarti</t>
  </si>
  <si>
    <t>Endo</t>
  </si>
  <si>
    <t>Thorpe</t>
  </si>
  <si>
    <t>Ruth</t>
  </si>
  <si>
    <t>Gilead Sciences</t>
  </si>
  <si>
    <t>Durina</t>
  </si>
  <si>
    <t>Rich</t>
  </si>
  <si>
    <t>Glaxosmithkline</t>
  </si>
  <si>
    <t>Terrell</t>
  </si>
  <si>
    <t>Karenann</t>
  </si>
  <si>
    <t>Kustoff</t>
  </si>
  <si>
    <t>Marc</t>
  </si>
  <si>
    <t>Johnson &amp; Johnson</t>
  </si>
  <si>
    <t>Steinhorn</t>
  </si>
  <si>
    <t>Jeffrey</t>
  </si>
  <si>
    <t>Merck</t>
  </si>
  <si>
    <t>Pfizer</t>
  </si>
  <si>
    <t>Regeneron</t>
  </si>
  <si>
    <t>Tobaccowalla</t>
  </si>
  <si>
    <t>Aijaz</t>
  </si>
  <si>
    <t>Sanofi</t>
  </si>
  <si>
    <t>Winawer</t>
  </si>
  <si>
    <t>Steve</t>
  </si>
  <si>
    <t>PISA Onsite</t>
  </si>
  <si>
    <t>Devlin</t>
  </si>
  <si>
    <t>Eileen</t>
  </si>
  <si>
    <t>PISA Guest Speaker</t>
  </si>
  <si>
    <t>1800 Concord Pike, Wilmington DE 19803</t>
  </si>
  <si>
    <t>X</t>
  </si>
  <si>
    <t>All</t>
  </si>
  <si>
    <t>N/A</t>
  </si>
  <si>
    <t>302-561-3426</t>
  </si>
  <si>
    <t>6 Ram Ridge Road, Chestnut Ridge NJ 10977</t>
  </si>
  <si>
    <t>845-573-5510</t>
  </si>
  <si>
    <t>Email Address</t>
  </si>
  <si>
    <t>chris.braithwaite@astrazeneca.com</t>
  </si>
  <si>
    <t>thorpe.ruth@endo.com</t>
  </si>
  <si>
    <t>100 Mighty Oak Lane, Chaddsford, PA 19317</t>
  </si>
  <si>
    <t>302-498-6920</t>
  </si>
  <si>
    <t>908-642-6728</t>
  </si>
  <si>
    <t>mkustoff@incyte.com</t>
  </si>
  <si>
    <t>Incyte Pharmaceauticals</t>
  </si>
  <si>
    <t>Lilly Corporate Center, Indianapolis, IN 46285</t>
  </si>
  <si>
    <t>317-433-9814</t>
  </si>
  <si>
    <t>aarti@lilly.com</t>
  </si>
  <si>
    <t>317-361-5901</t>
  </si>
  <si>
    <r>
      <t xml:space="preserve">Vegetarian:  No meat, No fish, No eggs, No potatoes, No onion, No garlic, No mushrooms </t>
    </r>
    <r>
      <rPr>
        <b/>
        <sz val="11"/>
        <rFont val="Calibri"/>
        <family val="2"/>
        <scheme val="minor"/>
      </rPr>
      <t>* Guest arrives at 1:30am on 3/25, please guarantee room for 3/24 very late arrival.</t>
    </r>
    <r>
      <rPr>
        <sz val="11"/>
        <rFont val="Calibri"/>
        <family val="2"/>
        <scheme val="minor"/>
      </rPr>
      <t xml:space="preserve">
</t>
    </r>
  </si>
  <si>
    <t>Tremps</t>
  </si>
  <si>
    <t>Sandy</t>
  </si>
  <si>
    <t>3070 US Highway 22, Branchburg NJ</t>
  </si>
  <si>
    <t>908-243-8916</t>
  </si>
  <si>
    <t>sandra.tremps@merck.com</t>
  </si>
  <si>
    <t>610-751-8416</t>
  </si>
  <si>
    <t>900 Ridgebury Road, Ridgefirld, CT</t>
  </si>
  <si>
    <t>203-798-5553</t>
  </si>
  <si>
    <t>dan.kraus@boehringer-ingelheim.com</t>
  </si>
  <si>
    <t>3401 Princeton Pike, Lawrenceville NJ 08648</t>
  </si>
  <si>
    <t>908-414-0314</t>
  </si>
  <si>
    <t>juanjo.francesch@bms.com</t>
  </si>
  <si>
    <t>225 Binney Street, Cambridge MA 02142</t>
  </si>
  <si>
    <t>617-914-4948</t>
  </si>
  <si>
    <t>greg.moody@biogen.com</t>
  </si>
  <si>
    <t>1 North Waukegan Road, North Chicago IL 60065</t>
  </si>
  <si>
    <t>847-935-3202</t>
  </si>
  <si>
    <t>diana.katsiaras@abbvie.com</t>
  </si>
  <si>
    <t>Cincera</t>
  </si>
  <si>
    <t>Brian</t>
  </si>
  <si>
    <t>500 Arcola Road, Collegeville PA 19425</t>
  </si>
  <si>
    <t>484-865-0202</t>
  </si>
  <si>
    <t>brian.d.cincera@pfizer.com</t>
  </si>
  <si>
    <t>100 Old Palisade Road, Apt. 3906, Fort Lee NJ 07024</t>
  </si>
  <si>
    <t>917-207-7234</t>
  </si>
  <si>
    <t>steve.winawer@sanofi.com</t>
  </si>
  <si>
    <t>203-788-4015</t>
  </si>
  <si>
    <t>eileen.devlin@boehringer-ingelheim.com</t>
  </si>
  <si>
    <t>Michael</t>
  </si>
  <si>
    <t>Parish DuDell</t>
  </si>
  <si>
    <t>GROUP DINNER AT SEA SALT</t>
  </si>
  <si>
    <t>Bell Service</t>
  </si>
  <si>
    <t>a flat rate per guest.</t>
  </si>
  <si>
    <t>*  This would only be charged if someone uses it.  It is not</t>
  </si>
  <si>
    <t>LaPlaya Beach &amp; Golf Resort</t>
  </si>
  <si>
    <t>BUS TO SEA SALT</t>
  </si>
  <si>
    <t>10V773</t>
  </si>
  <si>
    <t>10V779</t>
  </si>
  <si>
    <t>10V77B</t>
  </si>
  <si>
    <t>10U7UR</t>
  </si>
  <si>
    <t>10V772</t>
  </si>
  <si>
    <t>10U7UP</t>
  </si>
  <si>
    <t>10V777</t>
  </si>
  <si>
    <t>10V774</t>
  </si>
  <si>
    <t>10V77C</t>
  </si>
  <si>
    <t>10V775</t>
  </si>
  <si>
    <t>10V776</t>
  </si>
  <si>
    <t>10V778</t>
  </si>
  <si>
    <t>10V77A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</si>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</sst>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;@"/>
    <numFmt numFmtId="165" formatCode="&quot;$&quot;#,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3" fillId="6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0" applyFont="1"/>
    <xf numFmtId="0" fontId="6" fillId="0" borderId="5" xfId="0" applyFont="1" applyBorder="1"/>
    <xf numFmtId="0" fontId="6" fillId="0" borderId="6" xfId="0" applyFont="1" applyBorder="1" applyAlignment="1">
      <alignment wrapText="1"/>
    </xf>
    <xf numFmtId="0" fontId="6" fillId="0" borderId="6" xfId="0" applyFont="1" applyBorder="1"/>
    <xf numFmtId="0" fontId="6" fillId="0" borderId="5" xfId="0" applyFont="1" applyBorder="1" applyAlignment="1">
      <alignment wrapText="1"/>
    </xf>
    <xf numFmtId="0" fontId="6" fillId="2" borderId="7" xfId="0" applyFont="1" applyFill="1" applyBorder="1"/>
    <xf numFmtId="0" fontId="6" fillId="0" borderId="7" xfId="0" applyFont="1" applyBorder="1"/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14" fontId="6" fillId="0" borderId="5" xfId="0" applyNumberFormat="1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64" fontId="7" fillId="4" borderId="8" xfId="0" applyNumberFormat="1" applyFont="1" applyFill="1" applyBorder="1" applyAlignment="1">
      <alignment horizontal="center" vertical="center" textRotation="90"/>
    </xf>
    <xf numFmtId="0" fontId="6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5" borderId="9" xfId="0" applyFont="1" applyFill="1" applyBorder="1" applyAlignment="1">
      <alignment horizontal="left" wrapText="1"/>
    </xf>
    <xf numFmtId="0" fontId="6" fillId="5" borderId="10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164" fontId="8" fillId="5" borderId="11" xfId="0" applyNumberFormat="1" applyFont="1" applyFill="1" applyBorder="1" applyAlignment="1">
      <alignment horizontal="left" vertical="center" textRotation="90"/>
    </xf>
    <xf numFmtId="0" fontId="6" fillId="5" borderId="12" xfId="0" applyFont="1" applyFill="1" applyBorder="1" applyAlignment="1">
      <alignment horizontal="left" wrapText="1"/>
    </xf>
    <xf numFmtId="0" fontId="6" fillId="0" borderId="14" xfId="0" applyFont="1" applyBorder="1"/>
    <xf numFmtId="0" fontId="6" fillId="0" borderId="14" xfId="0" applyFont="1" applyBorder="1" applyAlignment="1">
      <alignment wrapText="1"/>
    </xf>
    <xf numFmtId="0" fontId="6" fillId="0" borderId="13" xfId="0" applyFont="1" applyBorder="1"/>
    <xf numFmtId="0" fontId="6" fillId="0" borderId="4" xfId="0" applyFont="1" applyBorder="1"/>
    <xf numFmtId="14" fontId="6" fillId="0" borderId="5" xfId="0" applyNumberFormat="1" applyFont="1" applyBorder="1"/>
    <xf numFmtId="0" fontId="6" fillId="0" borderId="5" xfId="0" quotePrefix="1" applyFont="1" applyBorder="1"/>
    <xf numFmtId="0" fontId="10" fillId="0" borderId="15" xfId="1" applyFont="1" applyFill="1" applyBorder="1" applyProtection="1">
      <protection locked="0"/>
    </xf>
    <xf numFmtId="0" fontId="10" fillId="0" borderId="16" xfId="1" applyFont="1" applyFill="1" applyBorder="1" applyProtection="1">
      <protection locked="0"/>
    </xf>
    <xf numFmtId="0" fontId="9" fillId="0" borderId="16" xfId="1" applyFont="1" applyFill="1" applyBorder="1" applyProtection="1">
      <protection locked="0"/>
    </xf>
    <xf numFmtId="0" fontId="3" fillId="0" borderId="16" xfId="1" applyFill="1" applyBorder="1" applyProtection="1">
      <protection locked="0"/>
    </xf>
    <xf numFmtId="0" fontId="3" fillId="0" borderId="17" xfId="1" applyFill="1" applyBorder="1" applyProtection="1">
      <protection locked="0"/>
    </xf>
    <xf numFmtId="0" fontId="10" fillId="0" borderId="18" xfId="1" applyFont="1" applyFill="1" applyBorder="1" applyProtection="1">
      <protection locked="0"/>
    </xf>
    <xf numFmtId="0" fontId="10" fillId="0" borderId="0" xfId="1" applyFont="1" applyFill="1" applyProtection="1">
      <protection locked="0"/>
    </xf>
    <xf numFmtId="0" fontId="9" fillId="0" borderId="0" xfId="1" applyFont="1" applyFill="1" applyProtection="1">
      <protection locked="0"/>
    </xf>
    <xf numFmtId="0" fontId="3" fillId="0" borderId="0" xfId="1" applyFill="1" applyProtection="1">
      <protection locked="0"/>
    </xf>
    <xf numFmtId="0" fontId="3" fillId="0" borderId="0" xfId="1" applyFill="1" applyAlignment="1" applyProtection="1">
      <alignment horizontal="right"/>
      <protection locked="0"/>
    </xf>
    <xf numFmtId="0" fontId="11" fillId="0" borderId="0" xfId="1" applyFont="1" applyFill="1" applyProtection="1">
      <protection locked="0"/>
    </xf>
    <xf numFmtId="0" fontId="3" fillId="0" borderId="19" xfId="1" applyFill="1" applyBorder="1" applyProtection="1">
      <protection locked="0"/>
    </xf>
    <xf numFmtId="0" fontId="9" fillId="0" borderId="0" xfId="1" applyFont="1" applyFill="1" applyAlignment="1" applyProtection="1">
      <alignment horizontal="center"/>
      <protection locked="0"/>
    </xf>
    <xf numFmtId="1" fontId="3" fillId="7" borderId="5" xfId="1" applyNumberFormat="1" applyFill="1" applyBorder="1" applyProtection="1">
      <protection locked="0"/>
    </xf>
    <xf numFmtId="1" fontId="3" fillId="0" borderId="0" xfId="1" applyNumberFormat="1" applyFill="1" applyProtection="1">
      <protection locked="0"/>
    </xf>
    <xf numFmtId="0" fontId="3" fillId="7" borderId="5" xfId="1" applyFill="1" applyBorder="1" applyProtection="1">
      <protection locked="0"/>
    </xf>
    <xf numFmtId="0" fontId="3" fillId="0" borderId="0" xfId="1" applyFill="1"/>
    <xf numFmtId="0" fontId="3" fillId="0" borderId="0" xfId="1" applyFill="1" applyAlignment="1" applyProtection="1">
      <alignment horizontal="left"/>
      <protection locked="0"/>
    </xf>
    <xf numFmtId="43" fontId="3" fillId="7" borderId="5" xfId="1" applyNumberFormat="1" applyFill="1" applyBorder="1" applyProtection="1">
      <protection locked="0"/>
    </xf>
    <xf numFmtId="43" fontId="3" fillId="0" borderId="0" xfId="1" applyNumberFormat="1" applyFill="1"/>
    <xf numFmtId="9" fontId="9" fillId="0" borderId="0" xfId="1" applyNumberFormat="1" applyFont="1" applyFill="1"/>
    <xf numFmtId="0" fontId="9" fillId="0" borderId="0" xfId="1" applyFont="1" applyFill="1"/>
    <xf numFmtId="9" fontId="3" fillId="0" borderId="0" xfId="1" applyNumberFormat="1" applyFill="1"/>
    <xf numFmtId="2" fontId="3" fillId="7" borderId="5" xfId="1" applyNumberFormat="1" applyFill="1" applyBorder="1" applyProtection="1">
      <protection locked="0"/>
    </xf>
    <xf numFmtId="9" fontId="9" fillId="7" borderId="5" xfId="1" applyNumberFormat="1" applyFont="1" applyFill="1" applyBorder="1" applyProtection="1">
      <protection locked="0"/>
    </xf>
    <xf numFmtId="43" fontId="3" fillId="0" borderId="0" xfId="1" applyNumberFormat="1" applyFill="1" applyProtection="1">
      <protection locked="0"/>
    </xf>
    <xf numFmtId="43" fontId="10" fillId="0" borderId="18" xfId="1" applyNumberFormat="1" applyFont="1" applyFill="1" applyBorder="1" applyProtection="1">
      <protection locked="0"/>
    </xf>
    <xf numFmtId="43" fontId="10" fillId="0" borderId="0" xfId="1" applyNumberFormat="1" applyFont="1" applyFill="1" applyProtection="1">
      <protection locked="0"/>
    </xf>
    <xf numFmtId="43" fontId="9" fillId="0" borderId="0" xfId="1" applyNumberFormat="1" applyFont="1" applyFill="1" applyProtection="1">
      <protection locked="0"/>
    </xf>
    <xf numFmtId="43" fontId="9" fillId="0" borderId="0" xfId="1" applyNumberFormat="1" applyFont="1" applyFill="1" applyAlignment="1" applyProtection="1">
      <alignment horizontal="right"/>
      <protection locked="0"/>
    </xf>
    <xf numFmtId="43" fontId="3" fillId="0" borderId="20" xfId="1" applyNumberFormat="1" applyFill="1" applyBorder="1"/>
    <xf numFmtId="43" fontId="9" fillId="0" borderId="21" xfId="1" applyNumberFormat="1" applyFont="1" applyFill="1" applyBorder="1"/>
    <xf numFmtId="43" fontId="9" fillId="7" borderId="5" xfId="1" applyNumberFormat="1" applyFont="1" applyFill="1" applyBorder="1" applyProtection="1">
      <protection locked="0"/>
    </xf>
    <xf numFmtId="43" fontId="3" fillId="7" borderId="0" xfId="1" applyNumberFormat="1" applyFill="1" applyProtection="1">
      <protection locked="0"/>
    </xf>
    <xf numFmtId="43" fontId="9" fillId="0" borderId="22" xfId="1" applyNumberFormat="1" applyFont="1" applyFill="1" applyBorder="1"/>
    <xf numFmtId="43" fontId="3" fillId="0" borderId="19" xfId="1" applyNumberFormat="1" applyFill="1" applyBorder="1" applyProtection="1">
      <protection locked="0"/>
    </xf>
    <xf numFmtId="0" fontId="10" fillId="0" borderId="18" xfId="1" applyFont="1" applyFill="1" applyBorder="1"/>
    <xf numFmtId="0" fontId="10" fillId="0" borderId="0" xfId="1" applyFont="1" applyFill="1"/>
    <xf numFmtId="0" fontId="0" fillId="0" borderId="0" xfId="1" applyFont="1" applyFill="1" applyProtection="1">
      <protection locked="0"/>
    </xf>
    <xf numFmtId="0" fontId="10" fillId="0" borderId="23" xfId="1" applyFont="1" applyFill="1" applyBorder="1"/>
    <xf numFmtId="0" fontId="10" fillId="0" borderId="24" xfId="1" applyFont="1" applyFill="1" applyBorder="1"/>
    <xf numFmtId="0" fontId="9" fillId="0" borderId="24" xfId="1" applyFont="1" applyFill="1" applyBorder="1"/>
    <xf numFmtId="0" fontId="3" fillId="0" borderId="24" xfId="1" applyFill="1" applyBorder="1" applyProtection="1">
      <protection locked="0"/>
    </xf>
    <xf numFmtId="0" fontId="3" fillId="0" borderId="25" xfId="1" applyFill="1" applyBorder="1" applyProtection="1">
      <protection locked="0"/>
    </xf>
    <xf numFmtId="4" fontId="3" fillId="0" borderId="0" xfId="1" applyNumberFormat="1" applyFill="1"/>
    <xf numFmtId="0" fontId="12" fillId="0" borderId="5" xfId="2" quotePrefix="1" applyBorder="1"/>
    <xf numFmtId="14" fontId="12" fillId="0" borderId="5" xfId="2" applyNumberFormat="1" applyBorder="1" applyAlignment="1">
      <alignment horizontal="left" wrapText="1"/>
    </xf>
    <xf numFmtId="0" fontId="12" fillId="0" borderId="5" xfId="2" applyBorder="1"/>
    <xf numFmtId="0" fontId="6" fillId="5" borderId="11" xfId="0" applyFont="1" applyFill="1" applyBorder="1" applyAlignment="1">
      <alignment horizontal="left" wrapText="1"/>
    </xf>
    <xf numFmtId="164" fontId="5" fillId="3" borderId="28" xfId="0" applyNumberFormat="1" applyFont="1" applyFill="1" applyBorder="1" applyAlignment="1">
      <alignment horizontal="center" vertical="center" textRotation="90" wrapText="1"/>
    </xf>
    <xf numFmtId="0" fontId="6" fillId="8" borderId="5" xfId="0" applyFont="1" applyFill="1" applyBorder="1"/>
    <xf numFmtId="0" fontId="6" fillId="8" borderId="4" xfId="0" applyFont="1" applyFill="1" applyBorder="1"/>
    <xf numFmtId="0" fontId="6" fillId="8" borderId="5" xfId="0" applyFont="1" applyFill="1" applyBorder="1" applyAlignment="1">
      <alignment wrapText="1"/>
    </xf>
    <xf numFmtId="165" fontId="3" fillId="0" borderId="0" xfId="1" applyNumberFormat="1" applyFill="1"/>
    <xf numFmtId="0" fontId="2" fillId="0" borderId="0" xfId="1" applyFont="1" applyFill="1" applyProtection="1">
      <protection locked="0"/>
    </xf>
    <xf numFmtId="165" fontId="3" fillId="0" borderId="0" xfId="1" applyNumberFormat="1" applyFill="1" applyProtection="1">
      <protection locked="0"/>
    </xf>
    <xf numFmtId="0" fontId="1" fillId="0" borderId="0" xfId="1" applyFont="1" applyFill="1" applyProtection="1">
      <protection locked="0"/>
    </xf>
    <xf numFmtId="0" fontId="9" fillId="0" borderId="0" xfId="1" applyFont="1" applyFill="1" applyAlignment="1" applyProtection="1">
      <alignment horizontal="center"/>
      <protection locked="0"/>
    </xf>
    <xf numFmtId="0" fontId="9" fillId="0" borderId="24" xfId="1" applyFont="1" applyFill="1" applyBorder="1" applyAlignment="1" applyProtection="1">
      <alignment horizontal="center"/>
      <protection locked="0"/>
    </xf>
    <xf numFmtId="0" fontId="3" fillId="7" borderId="26" xfId="1" applyFill="1" applyBorder="1" applyAlignment="1" applyProtection="1">
      <alignment horizontal="left"/>
      <protection locked="0"/>
    </xf>
    <xf numFmtId="0" fontId="3" fillId="7" borderId="27" xfId="1" applyFill="1" applyBorder="1" applyAlignment="1" applyProtection="1">
      <alignment horizontal="left"/>
      <protection locked="0"/>
    </xf>
    <xf numFmtId="14" fontId="3" fillId="7" borderId="26" xfId="1" applyNumberFormat="1" applyFill="1" applyBorder="1" applyAlignment="1" applyProtection="1">
      <alignment horizontal="left"/>
      <protection locked="0"/>
    </xf>
    <xf numFmtId="14" fontId="3" fillId="7" borderId="27" xfId="1" applyNumberFormat="1" applyFill="1" applyBorder="1" applyAlignment="1" applyProtection="1">
      <alignment horizontal="left"/>
      <protection locked="0"/>
    </xf>
    <xf numFmtId="0" fontId="0" fillId="7" borderId="26" xfId="1" applyFont="1" applyFill="1" applyBorder="1" applyAlignment="1" applyProtection="1">
      <alignment horizontal="left"/>
      <protection locked="0"/>
    </xf>
    <xf numFmtId="0" fontId="0" fillId="7" borderId="27" xfId="1" applyFont="1" applyFill="1" applyBorder="1" applyAlignment="1" applyProtection="1">
      <alignment horizontal="left"/>
      <protection locked="0"/>
    </xf>
  </cellXfs>
  <cellStyles count="3">
    <cellStyle name="40% - Accent3" xfId="1" builtinId="39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eg.moody@biogen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kustoff@incyte.com" TargetMode="External"/><Relationship Id="rId7" Type="http://schemas.openxmlformats.org/officeDocument/2006/relationships/hyperlink" Target="mailto:juanjo.francesch@bms.com" TargetMode="External"/><Relationship Id="rId12" Type="http://schemas.openxmlformats.org/officeDocument/2006/relationships/hyperlink" Target="mailto:eileen.devlin@boehringer-ingelheim.com" TargetMode="External"/><Relationship Id="rId2" Type="http://schemas.openxmlformats.org/officeDocument/2006/relationships/hyperlink" Target="mailto:thorpe.ruth@endo.com" TargetMode="External"/><Relationship Id="rId1" Type="http://schemas.openxmlformats.org/officeDocument/2006/relationships/hyperlink" Target="mailto:chris.braithwaite@astrazeneca.com" TargetMode="External"/><Relationship Id="rId6" Type="http://schemas.openxmlformats.org/officeDocument/2006/relationships/hyperlink" Target="mailto:dan.kraus@boehringer-ingelheim.com" TargetMode="External"/><Relationship Id="rId11" Type="http://schemas.openxmlformats.org/officeDocument/2006/relationships/hyperlink" Target="mailto:steve.winawer@sanofi.com" TargetMode="External"/><Relationship Id="rId5" Type="http://schemas.openxmlformats.org/officeDocument/2006/relationships/hyperlink" Target="mailto:sandra.tremps@merck.com" TargetMode="External"/><Relationship Id="rId10" Type="http://schemas.openxmlformats.org/officeDocument/2006/relationships/hyperlink" Target="mailto:brian.d.cincera@pfizer.com" TargetMode="External"/><Relationship Id="rId4" Type="http://schemas.openxmlformats.org/officeDocument/2006/relationships/hyperlink" Target="mailto:aarti@lilly.com" TargetMode="External"/><Relationship Id="rId9" Type="http://schemas.openxmlformats.org/officeDocument/2006/relationships/hyperlink" Target="mailto:diana.katsiaras@abbvi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topLeftCell="B1" workbookViewId="0">
      <pane ySplit="1" topLeftCell="A2" activePane="bottomLeft" state="frozen"/>
      <selection activeCell="M1" sqref="M1"/>
      <selection pane="bottomLeft" activeCell="C20" sqref="C20"/>
    </sheetView>
  </sheetViews>
  <sheetFormatPr defaultColWidth="9.140625" defaultRowHeight="15" customHeight="1" x14ac:dyDescent="0.25"/>
  <cols>
    <col min="1" max="1" width="22.7109375" style="1" bestFit="1" customWidth="1"/>
    <col min="2" max="2" width="12.85546875" style="1" bestFit="1" customWidth="1"/>
    <col min="3" max="3" width="10.28515625" style="1" bestFit="1" customWidth="1"/>
    <col min="4" max="4" width="23.5703125" style="1" bestFit="1" customWidth="1"/>
    <col min="5" max="5" width="4" style="1" customWidth="1"/>
    <col min="6" max="10" width="4.7109375" style="1" customWidth="1"/>
    <col min="11" max="12" width="10" style="1" bestFit="1" customWidth="1"/>
    <col min="13" max="13" width="11.5703125" style="1" bestFit="1" customWidth="1"/>
    <col min="14" max="14" width="16" style="1" customWidth="1"/>
    <col min="15" max="15" width="12.42578125" style="1" bestFit="1" customWidth="1"/>
    <col min="16" max="16" width="34.85546875" style="1" bestFit="1" customWidth="1"/>
    <col min="17" max="17" width="12.42578125" style="1" bestFit="1" customWidth="1"/>
    <col min="18" max="18" width="10" style="1" bestFit="1" customWidth="1"/>
    <col min="19" max="19" width="8.5703125" style="1" bestFit="1" customWidth="1"/>
    <col min="20" max="20" width="7" style="1" bestFit="1" customWidth="1"/>
    <col min="21" max="21" width="8.5703125" style="1" bestFit="1" customWidth="1"/>
    <col min="22" max="22" width="14.28515625" style="1" bestFit="1" customWidth="1"/>
    <col min="23" max="23" width="17.28515625" style="1" hidden="1" customWidth="1"/>
    <col min="24" max="24" width="12" style="1" hidden="1" customWidth="1"/>
    <col min="25" max="25" width="52.7109375" style="1" customWidth="1"/>
    <col min="26" max="16384" width="9.140625" style="1"/>
  </cols>
  <sheetData>
    <row r="1" spans="1:25" ht="31.5" thickTop="1" thickBot="1" x14ac:dyDescent="0.3">
      <c r="A1" s="11" t="s">
        <v>5</v>
      </c>
      <c r="B1" s="9" t="s">
        <v>0</v>
      </c>
      <c r="C1" s="10" t="s">
        <v>1</v>
      </c>
      <c r="D1" s="11" t="s">
        <v>2</v>
      </c>
      <c r="E1" s="83">
        <v>43546</v>
      </c>
      <c r="F1" s="15">
        <v>43547</v>
      </c>
      <c r="G1" s="15">
        <v>43548</v>
      </c>
      <c r="H1" s="15">
        <v>43549</v>
      </c>
      <c r="I1" s="15">
        <v>43550</v>
      </c>
      <c r="J1" s="15">
        <v>43551</v>
      </c>
      <c r="K1" s="11" t="s">
        <v>9</v>
      </c>
      <c r="L1" s="11" t="s">
        <v>10</v>
      </c>
      <c r="M1" s="11" t="s">
        <v>3</v>
      </c>
      <c r="N1" s="11" t="s">
        <v>4</v>
      </c>
      <c r="O1" s="11" t="s">
        <v>11</v>
      </c>
      <c r="P1" s="11" t="s">
        <v>121</v>
      </c>
      <c r="Q1" s="11" t="s">
        <v>12</v>
      </c>
      <c r="R1" s="11" t="s">
        <v>63</v>
      </c>
      <c r="S1" s="11" t="s">
        <v>64</v>
      </c>
      <c r="T1" s="11" t="s">
        <v>65</v>
      </c>
      <c r="U1" s="11" t="s">
        <v>66</v>
      </c>
      <c r="V1" s="11" t="s">
        <v>8</v>
      </c>
      <c r="W1" s="11" t="s">
        <v>8</v>
      </c>
      <c r="X1" s="11" t="s">
        <v>6</v>
      </c>
      <c r="Y1" s="12" t="s">
        <v>7</v>
      </c>
    </row>
    <row r="2" spans="1:25" s="22" customFormat="1" ht="15.75" hidden="1" thickTop="1" x14ac:dyDescent="0.25">
      <c r="A2" s="23" t="s">
        <v>13</v>
      </c>
      <c r="B2" s="24" t="s">
        <v>14</v>
      </c>
      <c r="C2" s="25" t="s">
        <v>15</v>
      </c>
      <c r="D2" s="23"/>
      <c r="E2" s="82"/>
      <c r="F2" s="26"/>
      <c r="G2" s="26"/>
      <c r="H2" s="26"/>
      <c r="I2" s="26"/>
      <c r="J2" s="2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7"/>
    </row>
    <row r="3" spans="1:25" ht="30.75" thickTop="1" x14ac:dyDescent="0.25">
      <c r="A3" s="2" t="s">
        <v>67</v>
      </c>
      <c r="B3" s="31" t="s">
        <v>68</v>
      </c>
      <c r="C3" s="2" t="s">
        <v>69</v>
      </c>
      <c r="D3" s="5" t="s">
        <v>149</v>
      </c>
      <c r="E3" s="5"/>
      <c r="F3" s="16"/>
      <c r="G3" s="16" t="s">
        <v>115</v>
      </c>
      <c r="H3" s="16" t="s">
        <v>115</v>
      </c>
      <c r="I3" s="16"/>
      <c r="J3" s="16"/>
      <c r="K3" s="13">
        <v>43548</v>
      </c>
      <c r="L3" s="13">
        <v>43550</v>
      </c>
      <c r="M3" s="14" t="s">
        <v>116</v>
      </c>
      <c r="N3" s="14" t="s">
        <v>117</v>
      </c>
      <c r="O3" s="2" t="s">
        <v>150</v>
      </c>
      <c r="P3" s="81" t="s">
        <v>151</v>
      </c>
      <c r="Q3" s="2"/>
      <c r="R3" s="2" t="s">
        <v>115</v>
      </c>
      <c r="S3" s="2" t="s">
        <v>115</v>
      </c>
      <c r="T3" s="2" t="s">
        <v>183</v>
      </c>
      <c r="U3" s="2" t="s">
        <v>115</v>
      </c>
      <c r="V3" s="5" t="s">
        <v>174</v>
      </c>
      <c r="W3" s="2"/>
      <c r="X3" s="2"/>
      <c r="Y3" s="4"/>
    </row>
    <row r="4" spans="1:25" hidden="1" x14ac:dyDescent="0.25">
      <c r="A4" s="84" t="s">
        <v>70</v>
      </c>
      <c r="B4" s="85" t="s">
        <v>71</v>
      </c>
      <c r="C4" s="84" t="s">
        <v>72</v>
      </c>
      <c r="D4" s="5"/>
      <c r="E4" s="5"/>
      <c r="F4" s="16"/>
      <c r="G4" s="16"/>
      <c r="H4" s="16"/>
      <c r="I4" s="16"/>
      <c r="J4" s="16"/>
      <c r="K4" s="13"/>
      <c r="L4" s="13"/>
      <c r="M4" s="14"/>
      <c r="N4" s="14"/>
      <c r="O4" s="2"/>
      <c r="P4" s="2"/>
      <c r="Q4" s="2"/>
      <c r="R4" s="2"/>
      <c r="S4" s="2"/>
      <c r="T4" s="2"/>
      <c r="U4" s="2"/>
      <c r="V4" s="5"/>
      <c r="W4" s="2"/>
      <c r="X4" s="2"/>
      <c r="Y4" s="4"/>
    </row>
    <row r="5" spans="1:25" ht="30" x14ac:dyDescent="0.25">
      <c r="A5" s="5" t="s">
        <v>73</v>
      </c>
      <c r="B5" s="31" t="s">
        <v>74</v>
      </c>
      <c r="C5" s="2" t="s">
        <v>75</v>
      </c>
      <c r="D5" s="5" t="s">
        <v>114</v>
      </c>
      <c r="E5" s="5"/>
      <c r="F5" s="16"/>
      <c r="G5" s="16" t="s">
        <v>115</v>
      </c>
      <c r="H5" s="16" t="s">
        <v>115</v>
      </c>
      <c r="I5" s="16"/>
      <c r="J5" s="16"/>
      <c r="K5" s="13">
        <v>43548</v>
      </c>
      <c r="L5" s="13">
        <v>43550</v>
      </c>
      <c r="M5" s="32" t="s">
        <v>116</v>
      </c>
      <c r="N5" s="2" t="s">
        <v>117</v>
      </c>
      <c r="O5" s="33" t="s">
        <v>118</v>
      </c>
      <c r="P5" s="79" t="s">
        <v>122</v>
      </c>
      <c r="Q5" s="2"/>
      <c r="R5" s="2" t="s">
        <v>115</v>
      </c>
      <c r="S5" s="2" t="s">
        <v>115</v>
      </c>
      <c r="T5" s="2" t="s">
        <v>115</v>
      </c>
      <c r="U5" s="2" t="s">
        <v>115</v>
      </c>
      <c r="V5" s="5" t="s">
        <v>170</v>
      </c>
      <c r="W5" s="2"/>
      <c r="X5" s="2"/>
      <c r="Y5" s="4"/>
    </row>
    <row r="6" spans="1:25" ht="30" x14ac:dyDescent="0.25">
      <c r="A6" s="18" t="s">
        <v>76</v>
      </c>
      <c r="B6" s="21" t="s">
        <v>77</v>
      </c>
      <c r="C6" s="14" t="s">
        <v>78</v>
      </c>
      <c r="D6" s="18" t="s">
        <v>146</v>
      </c>
      <c r="E6" s="18"/>
      <c r="F6" s="19"/>
      <c r="G6" s="19" t="s">
        <v>115</v>
      </c>
      <c r="H6" s="19" t="s">
        <v>115</v>
      </c>
      <c r="I6" s="19"/>
      <c r="J6" s="19"/>
      <c r="K6" s="17">
        <v>43548</v>
      </c>
      <c r="L6" s="17">
        <v>43550</v>
      </c>
      <c r="M6" s="18" t="s">
        <v>116</v>
      </c>
      <c r="N6" s="17" t="s">
        <v>117</v>
      </c>
      <c r="O6" s="2" t="s">
        <v>147</v>
      </c>
      <c r="P6" s="81" t="s">
        <v>148</v>
      </c>
      <c r="Q6" s="2"/>
      <c r="R6" s="18" t="s">
        <v>115</v>
      </c>
      <c r="S6" s="18" t="s">
        <v>115</v>
      </c>
      <c r="T6" s="18" t="s">
        <v>115</v>
      </c>
      <c r="U6" s="18" t="s">
        <v>115</v>
      </c>
      <c r="V6" s="18" t="s">
        <v>177</v>
      </c>
      <c r="W6" s="18"/>
      <c r="X6" s="18"/>
      <c r="Y6" s="20"/>
    </row>
    <row r="7" spans="1:25" ht="30" x14ac:dyDescent="0.25">
      <c r="A7" s="2" t="s">
        <v>79</v>
      </c>
      <c r="B7" s="31" t="s">
        <v>80</v>
      </c>
      <c r="C7" s="2" t="s">
        <v>81</v>
      </c>
      <c r="D7" s="5" t="s">
        <v>140</v>
      </c>
      <c r="E7" s="5"/>
      <c r="F7" s="16"/>
      <c r="G7" s="16" t="s">
        <v>115</v>
      </c>
      <c r="H7" s="16" t="s">
        <v>115</v>
      </c>
      <c r="I7" s="16" t="s">
        <v>115</v>
      </c>
      <c r="J7" s="16"/>
      <c r="K7" s="13">
        <v>43548</v>
      </c>
      <c r="L7" s="13">
        <v>43551</v>
      </c>
      <c r="M7" s="14" t="s">
        <v>116</v>
      </c>
      <c r="N7" s="14" t="s">
        <v>117</v>
      </c>
      <c r="O7" s="2" t="s">
        <v>141</v>
      </c>
      <c r="P7" s="81" t="s">
        <v>142</v>
      </c>
      <c r="Q7" s="2"/>
      <c r="R7" s="2" t="s">
        <v>115</v>
      </c>
      <c r="S7" s="2" t="s">
        <v>115</v>
      </c>
      <c r="T7" s="2" t="s">
        <v>115</v>
      </c>
      <c r="U7" s="2" t="s">
        <v>115</v>
      </c>
      <c r="V7" s="5" t="s">
        <v>175</v>
      </c>
      <c r="W7" s="2"/>
      <c r="X7" s="2"/>
      <c r="Y7" s="4"/>
    </row>
    <row r="8" spans="1:25" ht="30" x14ac:dyDescent="0.25">
      <c r="A8" s="2" t="s">
        <v>82</v>
      </c>
      <c r="B8" s="31" t="s">
        <v>83</v>
      </c>
      <c r="C8" s="2" t="s">
        <v>84</v>
      </c>
      <c r="D8" s="5" t="s">
        <v>143</v>
      </c>
      <c r="E8" s="5"/>
      <c r="F8" s="16"/>
      <c r="G8" s="16" t="s">
        <v>115</v>
      </c>
      <c r="H8" s="16" t="s">
        <v>115</v>
      </c>
      <c r="I8" s="16"/>
      <c r="J8" s="16"/>
      <c r="K8" s="13">
        <v>43548</v>
      </c>
      <c r="L8" s="13">
        <v>43550</v>
      </c>
      <c r="M8" s="14" t="s">
        <v>116</v>
      </c>
      <c r="N8" s="14" t="s">
        <v>117</v>
      </c>
      <c r="O8" s="2" t="s">
        <v>144</v>
      </c>
      <c r="P8" s="81" t="s">
        <v>145</v>
      </c>
      <c r="Q8" s="2"/>
      <c r="R8" s="2" t="s">
        <v>115</v>
      </c>
      <c r="S8" s="2" t="s">
        <v>115</v>
      </c>
      <c r="T8" s="2" t="s">
        <v>115</v>
      </c>
      <c r="U8" s="2" t="s">
        <v>115</v>
      </c>
      <c r="V8" s="5" t="s">
        <v>173</v>
      </c>
      <c r="W8" s="2"/>
      <c r="X8" s="2"/>
      <c r="Y8" s="4"/>
    </row>
    <row r="9" spans="1:25" ht="75" x14ac:dyDescent="0.25">
      <c r="A9" s="5" t="s">
        <v>85</v>
      </c>
      <c r="B9" s="31" t="s">
        <v>86</v>
      </c>
      <c r="C9" s="2" t="s">
        <v>87</v>
      </c>
      <c r="D9" s="5" t="s">
        <v>129</v>
      </c>
      <c r="E9" s="5"/>
      <c r="F9" s="16"/>
      <c r="G9" s="16" t="s">
        <v>115</v>
      </c>
      <c r="H9" s="16" t="s">
        <v>115</v>
      </c>
      <c r="I9" s="16"/>
      <c r="J9" s="16"/>
      <c r="K9" s="13">
        <v>43548</v>
      </c>
      <c r="L9" s="13">
        <v>43550</v>
      </c>
      <c r="M9" s="2" t="s">
        <v>116</v>
      </c>
      <c r="N9" s="2" t="s">
        <v>117</v>
      </c>
      <c r="O9" s="17" t="s">
        <v>130</v>
      </c>
      <c r="P9" s="80" t="s">
        <v>131</v>
      </c>
      <c r="Q9" s="17" t="s">
        <v>132</v>
      </c>
      <c r="R9" s="2"/>
      <c r="S9" s="2" t="s">
        <v>115</v>
      </c>
      <c r="T9" s="2" t="s">
        <v>115</v>
      </c>
      <c r="U9" s="2" t="s">
        <v>115</v>
      </c>
      <c r="V9" s="5" t="s">
        <v>179</v>
      </c>
      <c r="W9" s="2"/>
      <c r="X9" s="2"/>
      <c r="Y9" s="3" t="s">
        <v>133</v>
      </c>
    </row>
    <row r="10" spans="1:25" ht="30" x14ac:dyDescent="0.25">
      <c r="A10" s="5" t="s">
        <v>88</v>
      </c>
      <c r="B10" s="31" t="s">
        <v>89</v>
      </c>
      <c r="C10" s="2" t="s">
        <v>90</v>
      </c>
      <c r="D10" s="5" t="s">
        <v>119</v>
      </c>
      <c r="E10" s="5"/>
      <c r="F10" s="16"/>
      <c r="G10" s="16" t="s">
        <v>115</v>
      </c>
      <c r="H10" s="16" t="s">
        <v>115</v>
      </c>
      <c r="I10" s="16" t="s">
        <v>115</v>
      </c>
      <c r="J10" s="16"/>
      <c r="K10" s="13">
        <v>43548</v>
      </c>
      <c r="L10" s="13">
        <v>43551</v>
      </c>
      <c r="M10" s="2" t="s">
        <v>116</v>
      </c>
      <c r="N10" s="2" t="s">
        <v>117</v>
      </c>
      <c r="O10" s="17" t="s">
        <v>120</v>
      </c>
      <c r="P10" s="80" t="s">
        <v>123</v>
      </c>
      <c r="Q10" s="17"/>
      <c r="R10" s="2" t="s">
        <v>115</v>
      </c>
      <c r="S10" s="2" t="s">
        <v>115</v>
      </c>
      <c r="T10" s="2" t="s">
        <v>115</v>
      </c>
      <c r="U10" s="2" t="s">
        <v>115</v>
      </c>
      <c r="V10" s="5" t="s">
        <v>180</v>
      </c>
      <c r="W10" s="2"/>
      <c r="X10" s="2"/>
      <c r="Y10" s="3"/>
    </row>
    <row r="11" spans="1:25" hidden="1" x14ac:dyDescent="0.25">
      <c r="A11" s="86" t="s">
        <v>91</v>
      </c>
      <c r="B11" s="85" t="s">
        <v>92</v>
      </c>
      <c r="C11" s="84" t="s">
        <v>93</v>
      </c>
      <c r="D11" s="5"/>
      <c r="E11" s="5"/>
      <c r="F11" s="16"/>
      <c r="G11" s="16"/>
      <c r="H11" s="16"/>
      <c r="I11" s="16"/>
      <c r="J11" s="16"/>
      <c r="K11" s="13"/>
      <c r="L11" s="13"/>
      <c r="M11" s="2"/>
      <c r="N11" s="32"/>
      <c r="O11" s="17"/>
      <c r="P11" s="17"/>
      <c r="Q11" s="17"/>
      <c r="R11" s="2"/>
      <c r="S11" s="2"/>
      <c r="T11" s="2"/>
      <c r="U11" s="2"/>
      <c r="V11" s="5"/>
      <c r="W11" s="2"/>
      <c r="X11" s="2"/>
      <c r="Y11" s="3"/>
    </row>
    <row r="12" spans="1:25" hidden="1" x14ac:dyDescent="0.25">
      <c r="A12" s="84" t="s">
        <v>94</v>
      </c>
      <c r="B12" s="85" t="s">
        <v>95</v>
      </c>
      <c r="C12" s="84" t="s">
        <v>96</v>
      </c>
      <c r="D12" s="5"/>
      <c r="E12" s="5"/>
      <c r="F12" s="16"/>
      <c r="G12" s="16"/>
      <c r="H12" s="16"/>
      <c r="I12" s="16"/>
      <c r="J12" s="16"/>
      <c r="K12" s="13"/>
      <c r="L12" s="13"/>
      <c r="M12" s="14"/>
      <c r="N12" s="14"/>
      <c r="O12" s="2"/>
      <c r="P12" s="2"/>
      <c r="Q12" s="2"/>
      <c r="R12" s="2"/>
      <c r="S12" s="2"/>
      <c r="T12" s="2"/>
      <c r="U12" s="2"/>
      <c r="V12" s="5"/>
      <c r="W12" s="2"/>
      <c r="X12" s="2"/>
      <c r="Y12" s="4"/>
    </row>
    <row r="13" spans="1:25" ht="30" x14ac:dyDescent="0.25">
      <c r="A13" s="2" t="s">
        <v>128</v>
      </c>
      <c r="B13" s="31" t="s">
        <v>97</v>
      </c>
      <c r="C13" s="2" t="s">
        <v>98</v>
      </c>
      <c r="D13" s="5" t="s">
        <v>124</v>
      </c>
      <c r="E13" s="5"/>
      <c r="F13" s="16"/>
      <c r="G13" s="16" t="s">
        <v>115</v>
      </c>
      <c r="H13" s="16" t="s">
        <v>115</v>
      </c>
      <c r="I13" s="16"/>
      <c r="J13" s="16"/>
      <c r="K13" s="13">
        <v>43546</v>
      </c>
      <c r="L13" s="13">
        <v>43550</v>
      </c>
      <c r="M13" s="14" t="s">
        <v>116</v>
      </c>
      <c r="N13" s="14" t="s">
        <v>117</v>
      </c>
      <c r="O13" s="2" t="s">
        <v>125</v>
      </c>
      <c r="P13" s="81" t="s">
        <v>127</v>
      </c>
      <c r="Q13" s="2" t="s">
        <v>126</v>
      </c>
      <c r="R13" s="2" t="s">
        <v>115</v>
      </c>
      <c r="S13" s="2" t="s">
        <v>115</v>
      </c>
      <c r="T13" s="2" t="s">
        <v>115</v>
      </c>
      <c r="U13" s="2"/>
      <c r="V13" s="5" t="s">
        <v>176</v>
      </c>
      <c r="W13" s="2"/>
      <c r="X13" s="2"/>
      <c r="Y13" s="4"/>
    </row>
    <row r="14" spans="1:25" hidden="1" x14ac:dyDescent="0.25">
      <c r="A14" s="84" t="s">
        <v>99</v>
      </c>
      <c r="B14" s="85" t="s">
        <v>100</v>
      </c>
      <c r="C14" s="84" t="s">
        <v>101</v>
      </c>
      <c r="D14" s="5"/>
      <c r="E14" s="5"/>
      <c r="F14" s="16"/>
      <c r="G14" s="16"/>
      <c r="H14" s="16"/>
      <c r="I14" s="16"/>
      <c r="J14" s="16"/>
      <c r="K14" s="13"/>
      <c r="L14" s="13"/>
      <c r="M14" s="14"/>
      <c r="N14" s="14"/>
      <c r="O14" s="2"/>
      <c r="P14" s="2"/>
      <c r="Q14" s="2"/>
      <c r="R14" s="2"/>
      <c r="S14" s="2"/>
      <c r="T14" s="2"/>
      <c r="U14" s="2"/>
      <c r="V14" s="5"/>
      <c r="W14" s="2"/>
      <c r="X14" s="2"/>
      <c r="Y14" s="4"/>
    </row>
    <row r="15" spans="1:25" ht="30" x14ac:dyDescent="0.25">
      <c r="A15" s="2" t="s">
        <v>102</v>
      </c>
      <c r="B15" s="31" t="s">
        <v>134</v>
      </c>
      <c r="C15" s="2" t="s">
        <v>135</v>
      </c>
      <c r="D15" s="5" t="s">
        <v>136</v>
      </c>
      <c r="E15" s="5"/>
      <c r="F15" s="16"/>
      <c r="G15" s="16" t="s">
        <v>115</v>
      </c>
      <c r="H15" s="16" t="s">
        <v>115</v>
      </c>
      <c r="I15" s="16" t="s">
        <v>115</v>
      </c>
      <c r="J15" s="16"/>
      <c r="K15" s="13">
        <v>43548</v>
      </c>
      <c r="L15" s="13">
        <v>43551</v>
      </c>
      <c r="M15" s="14" t="s">
        <v>116</v>
      </c>
      <c r="N15" s="14" t="s">
        <v>117</v>
      </c>
      <c r="O15" s="2" t="s">
        <v>137</v>
      </c>
      <c r="P15" s="81" t="s">
        <v>138</v>
      </c>
      <c r="Q15" s="2" t="s">
        <v>139</v>
      </c>
      <c r="R15" s="2" t="s">
        <v>115</v>
      </c>
      <c r="S15" s="2" t="s">
        <v>115</v>
      </c>
      <c r="T15" s="2" t="s">
        <v>115</v>
      </c>
      <c r="U15" s="2" t="s">
        <v>115</v>
      </c>
      <c r="V15" s="5" t="s">
        <v>181</v>
      </c>
      <c r="W15" s="2"/>
      <c r="X15" s="2"/>
      <c r="Y15" s="3"/>
    </row>
    <row r="16" spans="1:25" ht="30" x14ac:dyDescent="0.25">
      <c r="A16" s="5" t="s">
        <v>103</v>
      </c>
      <c r="B16" s="31" t="s">
        <v>152</v>
      </c>
      <c r="C16" s="2" t="s">
        <v>153</v>
      </c>
      <c r="D16" s="5" t="s">
        <v>154</v>
      </c>
      <c r="E16" s="5"/>
      <c r="F16" s="16"/>
      <c r="G16" s="16" t="s">
        <v>115</v>
      </c>
      <c r="H16" s="16" t="s">
        <v>115</v>
      </c>
      <c r="I16" s="16"/>
      <c r="J16" s="16"/>
      <c r="K16" s="13">
        <v>43548</v>
      </c>
      <c r="L16" s="13">
        <v>43550</v>
      </c>
      <c r="M16" s="2" t="s">
        <v>116</v>
      </c>
      <c r="N16" s="2" t="s">
        <v>117</v>
      </c>
      <c r="O16" s="2" t="s">
        <v>155</v>
      </c>
      <c r="P16" s="81" t="s">
        <v>156</v>
      </c>
      <c r="Q16" s="2"/>
      <c r="R16" s="2" t="s">
        <v>115</v>
      </c>
      <c r="S16" s="2" t="s">
        <v>115</v>
      </c>
      <c r="T16" s="2" t="s">
        <v>115</v>
      </c>
      <c r="U16" s="2" t="s">
        <v>115</v>
      </c>
      <c r="V16" s="5" t="s">
        <v>171</v>
      </c>
      <c r="W16" s="2"/>
      <c r="X16" s="2"/>
      <c r="Y16" s="4"/>
    </row>
    <row r="17" spans="1:25" hidden="1" x14ac:dyDescent="0.25">
      <c r="A17" s="84" t="s">
        <v>104</v>
      </c>
      <c r="B17" s="85" t="s">
        <v>105</v>
      </c>
      <c r="C17" s="84" t="s">
        <v>106</v>
      </c>
      <c r="D17" s="5"/>
      <c r="E17" s="5"/>
      <c r="F17" s="16"/>
      <c r="G17" s="16"/>
      <c r="H17" s="16"/>
      <c r="I17" s="16"/>
      <c r="J17" s="16"/>
      <c r="K17" s="13"/>
      <c r="L17" s="13"/>
      <c r="M17" s="14"/>
      <c r="N17" s="14"/>
      <c r="O17" s="2"/>
      <c r="P17" s="2"/>
      <c r="Q17" s="2"/>
      <c r="R17" s="2"/>
      <c r="S17" s="2"/>
      <c r="T17" s="2"/>
      <c r="U17" s="2"/>
      <c r="V17" s="5"/>
      <c r="W17" s="2"/>
      <c r="X17" s="2"/>
      <c r="Y17" s="4"/>
    </row>
    <row r="18" spans="1:25" ht="45" x14ac:dyDescent="0.25">
      <c r="A18" s="2" t="s">
        <v>107</v>
      </c>
      <c r="B18" s="31" t="s">
        <v>108</v>
      </c>
      <c r="C18" s="2" t="s">
        <v>109</v>
      </c>
      <c r="D18" s="5" t="s">
        <v>157</v>
      </c>
      <c r="E18" s="5"/>
      <c r="F18" s="16"/>
      <c r="G18" s="16" t="s">
        <v>115</v>
      </c>
      <c r="H18" s="16" t="s">
        <v>115</v>
      </c>
      <c r="I18" s="16"/>
      <c r="J18" s="16"/>
      <c r="K18" s="13">
        <v>43548</v>
      </c>
      <c r="L18" s="13">
        <v>43550</v>
      </c>
      <c r="M18" s="14" t="s">
        <v>116</v>
      </c>
      <c r="N18" s="14" t="s">
        <v>117</v>
      </c>
      <c r="O18" s="2" t="s">
        <v>158</v>
      </c>
      <c r="P18" s="81" t="s">
        <v>159</v>
      </c>
      <c r="Q18" s="2"/>
      <c r="R18" s="2" t="s">
        <v>115</v>
      </c>
      <c r="S18" s="2" t="s">
        <v>115</v>
      </c>
      <c r="T18" s="2" t="s">
        <v>115</v>
      </c>
      <c r="U18" s="2" t="s">
        <v>115</v>
      </c>
      <c r="V18" s="5" t="s">
        <v>182</v>
      </c>
      <c r="W18" s="2"/>
      <c r="X18" s="2"/>
      <c r="Y18" s="4"/>
    </row>
    <row r="19" spans="1:25" ht="30" x14ac:dyDescent="0.25">
      <c r="A19" s="2" t="s">
        <v>110</v>
      </c>
      <c r="B19" s="31" t="s">
        <v>111</v>
      </c>
      <c r="C19" s="2" t="s">
        <v>112</v>
      </c>
      <c r="D19" s="5" t="s">
        <v>140</v>
      </c>
      <c r="E19" s="5"/>
      <c r="F19" s="16" t="s">
        <v>115</v>
      </c>
      <c r="G19" s="16" t="s">
        <v>115</v>
      </c>
      <c r="H19" s="16" t="s">
        <v>115</v>
      </c>
      <c r="I19" s="16" t="s">
        <v>115</v>
      </c>
      <c r="J19" s="16"/>
      <c r="K19" s="13">
        <v>43547</v>
      </c>
      <c r="L19" s="13">
        <v>43551</v>
      </c>
      <c r="M19" s="2" t="s">
        <v>116</v>
      </c>
      <c r="N19" s="13" t="s">
        <v>117</v>
      </c>
      <c r="O19" s="2" t="s">
        <v>160</v>
      </c>
      <c r="P19" s="81" t="s">
        <v>161</v>
      </c>
      <c r="Q19" s="2"/>
      <c r="R19" s="2" t="s">
        <v>115</v>
      </c>
      <c r="S19" s="2" t="s">
        <v>115</v>
      </c>
      <c r="T19" s="2"/>
      <c r="U19" s="2" t="s">
        <v>115</v>
      </c>
      <c r="V19" s="5" t="s">
        <v>172</v>
      </c>
      <c r="W19" s="2"/>
      <c r="X19" s="2"/>
      <c r="Y19" s="4"/>
    </row>
    <row r="20" spans="1:25" x14ac:dyDescent="0.25">
      <c r="A20" s="2" t="s">
        <v>113</v>
      </c>
      <c r="B20" s="31" t="s">
        <v>163</v>
      </c>
      <c r="C20" s="2" t="s">
        <v>162</v>
      </c>
      <c r="D20" s="5"/>
      <c r="E20" s="5"/>
      <c r="F20" s="16"/>
      <c r="G20" s="16" t="s">
        <v>115</v>
      </c>
      <c r="H20" s="16"/>
      <c r="I20" s="16"/>
      <c r="J20" s="16"/>
      <c r="K20" s="13">
        <v>43547</v>
      </c>
      <c r="L20" s="13">
        <v>43548</v>
      </c>
      <c r="M20" s="2" t="s">
        <v>116</v>
      </c>
      <c r="N20" s="13" t="s">
        <v>117</v>
      </c>
      <c r="O20" s="2"/>
      <c r="P20" s="2"/>
      <c r="Q20" s="2"/>
      <c r="R20" s="2"/>
      <c r="S20" s="2"/>
      <c r="T20" s="2"/>
      <c r="U20" s="2"/>
      <c r="V20" s="5" t="s">
        <v>178</v>
      </c>
      <c r="W20" s="2"/>
      <c r="X20" s="2"/>
      <c r="Y20" s="4"/>
    </row>
    <row r="21" spans="1:25" x14ac:dyDescent="0.25">
      <c r="A21" s="2"/>
      <c r="B21" s="31"/>
      <c r="C21" s="2"/>
      <c r="D21" s="5"/>
      <c r="E21" s="5"/>
      <c r="F21" s="16"/>
      <c r="G21" s="16"/>
      <c r="H21" s="16"/>
      <c r="I21" s="16"/>
      <c r="J21" s="16"/>
      <c r="K21" s="13"/>
      <c r="L21" s="13"/>
      <c r="M21" s="14"/>
      <c r="N21" s="14"/>
      <c r="O21" s="2"/>
      <c r="P21" s="2"/>
      <c r="Q21" s="2"/>
      <c r="R21" s="2"/>
      <c r="S21" s="2"/>
      <c r="T21" s="2"/>
      <c r="U21" s="2"/>
      <c r="V21" s="5"/>
      <c r="W21" s="2"/>
      <c r="X21" s="2"/>
      <c r="Y21" s="4"/>
    </row>
    <row r="22" spans="1:25" x14ac:dyDescent="0.25">
      <c r="A22" s="2"/>
      <c r="B22" s="31"/>
      <c r="C22" s="2"/>
      <c r="D22" s="5"/>
      <c r="E22" s="5"/>
      <c r="F22" s="16"/>
      <c r="G22" s="16"/>
      <c r="H22" s="16"/>
      <c r="I22" s="16"/>
      <c r="J22" s="16"/>
      <c r="K22" s="13"/>
      <c r="L22" s="13"/>
      <c r="M22" s="14"/>
      <c r="N22" s="14"/>
      <c r="O22" s="2"/>
      <c r="P22" s="2"/>
      <c r="Q22" s="2"/>
      <c r="R22" s="2"/>
      <c r="S22" s="2"/>
      <c r="T22" s="2"/>
      <c r="U22" s="2"/>
      <c r="V22" s="5"/>
      <c r="W22" s="2"/>
      <c r="X22" s="2"/>
      <c r="Y22" s="4"/>
    </row>
    <row r="23" spans="1:25" x14ac:dyDescent="0.25">
      <c r="A23" s="2"/>
      <c r="B23" s="31"/>
      <c r="C23" s="2"/>
      <c r="D23" s="5"/>
      <c r="E23" s="5"/>
      <c r="F23" s="16"/>
      <c r="G23" s="16"/>
      <c r="H23" s="16"/>
      <c r="I23" s="16"/>
      <c r="J23" s="16"/>
      <c r="K23" s="13"/>
      <c r="L23" s="13"/>
      <c r="M23" s="14"/>
      <c r="N23" s="14"/>
      <c r="O23" s="2"/>
      <c r="P23" s="2"/>
      <c r="Q23" s="2"/>
      <c r="R23" s="2"/>
      <c r="S23" s="2"/>
      <c r="T23" s="2"/>
      <c r="U23" s="2"/>
      <c r="V23" s="5"/>
      <c r="W23" s="2"/>
      <c r="X23" s="2"/>
      <c r="Y23" s="4"/>
    </row>
    <row r="24" spans="1:25" ht="15.75" thickBot="1" x14ac:dyDescent="0.3">
      <c r="A24" s="2"/>
      <c r="B24" s="31"/>
      <c r="C24" s="2"/>
      <c r="D24" s="5"/>
      <c r="E24" s="5"/>
      <c r="F24" s="16"/>
      <c r="G24" s="16"/>
      <c r="H24" s="16"/>
      <c r="I24" s="16"/>
      <c r="J24" s="16"/>
      <c r="K24" s="13"/>
      <c r="L24" s="13"/>
      <c r="M24" s="14"/>
      <c r="N24" s="13"/>
      <c r="Q24" s="2"/>
      <c r="R24" s="2"/>
      <c r="S24" s="28"/>
      <c r="T24" s="28"/>
      <c r="U24" s="28"/>
      <c r="V24" s="29"/>
      <c r="W24" s="28"/>
      <c r="X24" s="28"/>
      <c r="Y24" s="30"/>
    </row>
    <row r="25" spans="1:25" ht="15" customHeight="1" thickTop="1" x14ac:dyDescent="0.25">
      <c r="A25" s="7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31" spans="1:25" ht="15" customHeight="1" x14ac:dyDescent="0.25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</sheetData>
  <sortState ref="A3:AA34">
    <sortCondition ref="A3:A34"/>
    <sortCondition ref="B3:B34"/>
  </sortState>
  <phoneticPr fontId="4" type="noConversion"/>
  <hyperlinks>
    <hyperlink ref="P5" r:id="rId1"/>
    <hyperlink ref="P10" r:id="rId2"/>
    <hyperlink ref="P13" r:id="rId3"/>
    <hyperlink ref="P9" r:id="rId4"/>
    <hyperlink ref="P15" r:id="rId5"/>
    <hyperlink ref="P7" r:id="rId6"/>
    <hyperlink ref="P8" r:id="rId7"/>
    <hyperlink ref="P6" r:id="rId8"/>
    <hyperlink ref="P3" r:id="rId9"/>
    <hyperlink ref="P16" r:id="rId10"/>
    <hyperlink ref="P18" r:id="rId11"/>
    <hyperlink ref="P19" r:id="rId12"/>
  </hyperlinks>
  <pageMargins left="0.25" right="0.25" top="0.75" bottom="0.75" header="0.3" footer="0.3"/>
  <pageSetup scale="44" fitToHeight="0" orientation="landscape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H16" sqref="H16"/>
    </sheetView>
  </sheetViews>
  <sheetFormatPr defaultRowHeight="12.75" x14ac:dyDescent="0.2"/>
  <cols>
    <col min="2" max="2" width="31.28515625" bestFit="1" customWidth="1"/>
    <col min="3" max="3" width="17" customWidth="1"/>
    <col min="4" max="4" width="12.5703125" customWidth="1"/>
    <col min="5" max="5" width="17.7109375" customWidth="1"/>
  </cols>
  <sheetData>
    <row r="1" spans="1:12" ht="15.75" x14ac:dyDescent="0.25">
      <c r="A1" s="34" t="s">
        <v>168</v>
      </c>
      <c r="B1" s="39"/>
      <c r="C1" s="39"/>
      <c r="D1" s="39"/>
      <c r="E1" s="60"/>
      <c r="F1" s="70"/>
      <c r="G1" s="70"/>
      <c r="H1" s="70"/>
      <c r="I1" s="70"/>
      <c r="J1" s="70"/>
      <c r="K1" s="70"/>
      <c r="L1" s="73"/>
    </row>
    <row r="2" spans="1:12" ht="15.75" x14ac:dyDescent="0.25">
      <c r="A2" s="35" t="s">
        <v>16</v>
      </c>
      <c r="B2" s="40"/>
      <c r="C2" s="40"/>
      <c r="D2" s="40"/>
      <c r="E2" s="61"/>
      <c r="F2" s="71"/>
      <c r="G2" s="71"/>
      <c r="H2" s="71"/>
      <c r="I2" s="71"/>
      <c r="J2" s="71"/>
      <c r="K2" s="71"/>
      <c r="L2" s="74"/>
    </row>
    <row r="3" spans="1:12" ht="15" x14ac:dyDescent="0.25">
      <c r="A3" s="36"/>
      <c r="B3" s="41"/>
      <c r="C3" s="41"/>
      <c r="D3" s="41"/>
      <c r="E3" s="62"/>
      <c r="F3" s="55"/>
      <c r="G3" s="55"/>
      <c r="H3" s="55"/>
      <c r="I3" s="55"/>
      <c r="J3" s="55"/>
      <c r="K3" s="55"/>
      <c r="L3" s="75"/>
    </row>
    <row r="4" spans="1:12" ht="15" x14ac:dyDescent="0.25">
      <c r="A4" s="37"/>
      <c r="B4" s="41" t="s">
        <v>17</v>
      </c>
      <c r="C4" s="42"/>
      <c r="D4" s="93" t="s">
        <v>18</v>
      </c>
      <c r="E4" s="94"/>
      <c r="F4" s="42"/>
      <c r="G4" s="42"/>
      <c r="H4" s="42"/>
      <c r="I4" s="42"/>
      <c r="J4" s="42"/>
      <c r="K4" s="42"/>
      <c r="L4" s="76"/>
    </row>
    <row r="5" spans="1:12" ht="15" x14ac:dyDescent="0.25">
      <c r="A5" s="37"/>
      <c r="B5" s="41" t="s">
        <v>19</v>
      </c>
      <c r="C5" s="42"/>
      <c r="D5" s="93" t="s">
        <v>20</v>
      </c>
      <c r="E5" s="94"/>
      <c r="F5" s="42"/>
      <c r="G5" s="42"/>
      <c r="H5" s="42"/>
      <c r="I5" s="42"/>
      <c r="J5" s="42"/>
      <c r="K5" s="42"/>
      <c r="L5" s="76"/>
    </row>
    <row r="6" spans="1:12" ht="15" x14ac:dyDescent="0.25">
      <c r="A6" s="37"/>
      <c r="B6" s="41" t="s">
        <v>21</v>
      </c>
      <c r="C6" s="42"/>
      <c r="D6" s="95">
        <v>43548</v>
      </c>
      <c r="E6" s="96"/>
      <c r="F6" s="42"/>
      <c r="G6" s="42"/>
      <c r="H6" s="42"/>
      <c r="I6" s="42"/>
      <c r="J6" s="42"/>
      <c r="K6" s="42"/>
      <c r="L6" s="76"/>
    </row>
    <row r="7" spans="1:12" ht="15" x14ac:dyDescent="0.25">
      <c r="A7" s="37"/>
      <c r="B7" s="41" t="s">
        <v>22</v>
      </c>
      <c r="C7" s="42"/>
      <c r="D7" s="95">
        <v>43550</v>
      </c>
      <c r="E7" s="96"/>
      <c r="F7" s="42"/>
      <c r="G7" s="42"/>
      <c r="H7" s="42"/>
      <c r="I7" s="42"/>
      <c r="J7" s="42"/>
      <c r="K7" s="42"/>
      <c r="L7" s="76"/>
    </row>
    <row r="8" spans="1:12" ht="15" x14ac:dyDescent="0.25">
      <c r="A8" s="37"/>
      <c r="B8" s="41" t="s">
        <v>23</v>
      </c>
      <c r="C8" s="42"/>
      <c r="D8" s="93"/>
      <c r="E8" s="94"/>
      <c r="F8" s="42"/>
      <c r="G8" s="42"/>
      <c r="H8" s="42"/>
      <c r="I8" s="42"/>
      <c r="J8" s="42"/>
      <c r="K8" s="42"/>
      <c r="L8" s="76"/>
    </row>
    <row r="9" spans="1:12" ht="15" x14ac:dyDescent="0.25">
      <c r="A9" s="37"/>
      <c r="B9" s="41" t="s">
        <v>24</v>
      </c>
      <c r="C9" s="42"/>
      <c r="D9" s="97"/>
      <c r="E9" s="98"/>
      <c r="F9" s="42"/>
      <c r="G9" s="42"/>
      <c r="H9" s="42"/>
      <c r="I9" s="42"/>
      <c r="J9" s="42"/>
      <c r="K9" s="42"/>
      <c r="L9" s="76"/>
    </row>
    <row r="10" spans="1:12" ht="15" x14ac:dyDescent="0.25">
      <c r="A10" s="37"/>
      <c r="B10" s="42"/>
      <c r="C10" s="42"/>
      <c r="D10" s="51"/>
      <c r="E10" s="51"/>
      <c r="F10" s="42"/>
      <c r="G10" s="42"/>
      <c r="H10" s="42"/>
      <c r="I10" s="42"/>
      <c r="J10" s="42"/>
      <c r="K10" s="42"/>
      <c r="L10" s="76"/>
    </row>
    <row r="11" spans="1:12" ht="15" x14ac:dyDescent="0.25">
      <c r="A11" s="37"/>
      <c r="B11" s="42"/>
      <c r="C11" s="42"/>
      <c r="D11" s="42"/>
      <c r="E11" s="59"/>
      <c r="F11" s="42"/>
      <c r="G11" s="42"/>
      <c r="H11" s="42"/>
      <c r="I11" s="42"/>
      <c r="J11" s="42"/>
      <c r="K11" s="42"/>
      <c r="L11" s="76"/>
    </row>
    <row r="12" spans="1:12" ht="15" x14ac:dyDescent="0.25">
      <c r="A12" s="37"/>
      <c r="B12" s="41" t="s">
        <v>25</v>
      </c>
      <c r="C12" s="46" t="s">
        <v>26</v>
      </c>
      <c r="D12" s="46" t="s">
        <v>27</v>
      </c>
      <c r="E12" s="63" t="s">
        <v>28</v>
      </c>
      <c r="F12" s="42"/>
      <c r="G12" s="42"/>
      <c r="H12" s="42"/>
      <c r="I12" s="42"/>
      <c r="J12" s="42"/>
      <c r="K12" s="42"/>
      <c r="L12" s="76"/>
    </row>
    <row r="13" spans="1:12" ht="15" x14ac:dyDescent="0.25">
      <c r="A13" s="37"/>
      <c r="B13" s="42" t="s">
        <v>29</v>
      </c>
      <c r="C13" s="47">
        <v>40</v>
      </c>
      <c r="D13" s="52">
        <v>379</v>
      </c>
      <c r="E13" s="53">
        <f>SUM(C13*D13)</f>
        <v>15160</v>
      </c>
      <c r="F13" s="42"/>
      <c r="G13" s="42"/>
      <c r="H13" s="42"/>
      <c r="I13" s="42"/>
      <c r="J13" s="42"/>
      <c r="K13" s="42"/>
      <c r="L13" s="76"/>
    </row>
    <row r="14" spans="1:12" ht="15" x14ac:dyDescent="0.25">
      <c r="A14" s="37"/>
      <c r="B14" s="43" t="s">
        <v>30</v>
      </c>
      <c r="C14" s="48"/>
      <c r="D14" s="53"/>
      <c r="E14" s="64">
        <f>SUM(E13:E13)</f>
        <v>15160</v>
      </c>
      <c r="F14" s="42"/>
      <c r="G14" s="42"/>
      <c r="H14" s="42"/>
      <c r="I14" s="42"/>
      <c r="J14" s="42"/>
      <c r="K14" s="42"/>
      <c r="L14" s="76"/>
    </row>
    <row r="15" spans="1:12" ht="15" x14ac:dyDescent="0.25">
      <c r="A15" s="37"/>
      <c r="B15" s="42" t="s">
        <v>31</v>
      </c>
      <c r="C15" s="48"/>
      <c r="D15" s="54">
        <v>0.06</v>
      </c>
      <c r="E15" s="53">
        <f>SUM(E14*$D$15)</f>
        <v>909.6</v>
      </c>
      <c r="F15" s="42"/>
      <c r="G15" s="42"/>
      <c r="H15" s="42"/>
      <c r="I15" s="42"/>
      <c r="J15" s="42"/>
      <c r="K15" s="42"/>
      <c r="L15" s="76"/>
    </row>
    <row r="16" spans="1:12" ht="15" x14ac:dyDescent="0.25">
      <c r="A16" s="37"/>
      <c r="B16" s="42" t="s">
        <v>32</v>
      </c>
      <c r="C16" s="48"/>
      <c r="D16" s="54">
        <v>0.05</v>
      </c>
      <c r="E16" s="53">
        <f>SUM(E14*$D$16)</f>
        <v>758</v>
      </c>
      <c r="F16" s="42"/>
      <c r="G16" s="42"/>
      <c r="H16" s="42"/>
      <c r="I16" s="42"/>
      <c r="J16" s="42"/>
      <c r="K16" s="42"/>
      <c r="L16" s="76"/>
    </row>
    <row r="17" spans="1:12" ht="15.75" thickBot="1" x14ac:dyDescent="0.3">
      <c r="A17" s="37"/>
      <c r="B17" s="41" t="s">
        <v>33</v>
      </c>
      <c r="C17" s="41"/>
      <c r="D17" s="55"/>
      <c r="E17" s="65">
        <f>SUM(E14:E16)</f>
        <v>16827.599999999999</v>
      </c>
      <c r="F17" s="42"/>
      <c r="G17" s="42"/>
      <c r="H17" s="42"/>
      <c r="I17" s="42"/>
      <c r="J17" s="42"/>
      <c r="K17" s="42"/>
      <c r="L17" s="76"/>
    </row>
    <row r="18" spans="1:12" ht="15" x14ac:dyDescent="0.25">
      <c r="A18" s="37"/>
      <c r="B18" s="42"/>
      <c r="C18" s="42"/>
      <c r="D18" s="50"/>
      <c r="E18" s="53"/>
      <c r="F18" s="42"/>
      <c r="G18" s="42"/>
      <c r="H18" s="42"/>
      <c r="I18" s="42"/>
      <c r="J18" s="42"/>
      <c r="K18" s="42"/>
      <c r="L18" s="76"/>
    </row>
    <row r="19" spans="1:12" ht="15" x14ac:dyDescent="0.25">
      <c r="A19" s="37"/>
      <c r="B19" s="41" t="s">
        <v>34</v>
      </c>
      <c r="C19" s="42"/>
      <c r="D19" s="56"/>
      <c r="E19" s="53"/>
      <c r="F19" s="42"/>
      <c r="G19" s="42"/>
      <c r="H19" s="42"/>
      <c r="I19" s="42"/>
      <c r="J19" s="42"/>
      <c r="K19" s="42"/>
      <c r="L19" s="76"/>
    </row>
    <row r="20" spans="1:12" ht="15" x14ac:dyDescent="0.25">
      <c r="A20" s="37"/>
      <c r="B20" s="41" t="s">
        <v>35</v>
      </c>
      <c r="C20" s="42"/>
      <c r="D20" s="56"/>
      <c r="E20" s="53"/>
      <c r="F20" s="42"/>
      <c r="G20" s="42"/>
      <c r="H20" s="42"/>
      <c r="I20" s="42"/>
      <c r="J20" s="42"/>
      <c r="K20" s="42"/>
      <c r="L20" s="76"/>
    </row>
    <row r="21" spans="1:12" ht="15" x14ac:dyDescent="0.25">
      <c r="A21" s="37"/>
      <c r="B21" s="42" t="s">
        <v>36</v>
      </c>
      <c r="C21" s="42"/>
      <c r="D21" s="56"/>
      <c r="E21" s="52">
        <v>10825</v>
      </c>
      <c r="F21" s="42"/>
      <c r="G21" s="42"/>
      <c r="H21" s="42"/>
      <c r="I21" s="42"/>
      <c r="J21" s="42"/>
      <c r="K21" s="42"/>
      <c r="L21" s="76"/>
    </row>
    <row r="22" spans="1:12" ht="15" x14ac:dyDescent="0.25">
      <c r="A22" s="37"/>
      <c r="B22" s="42" t="s">
        <v>37</v>
      </c>
      <c r="C22" s="42"/>
      <c r="D22" s="56"/>
      <c r="E22" s="52">
        <v>650</v>
      </c>
      <c r="F22" s="42"/>
      <c r="G22" s="42"/>
      <c r="H22" s="42"/>
      <c r="I22" s="42"/>
      <c r="J22" s="42"/>
      <c r="K22" s="42"/>
      <c r="L22" s="76"/>
    </row>
    <row r="23" spans="1:12" ht="15" x14ac:dyDescent="0.25">
      <c r="A23" s="37"/>
      <c r="B23" s="42" t="s">
        <v>38</v>
      </c>
      <c r="C23" s="42"/>
      <c r="D23" s="54">
        <v>0.25</v>
      </c>
      <c r="E23" s="53">
        <f>SUM(E21:E22)*$D$23</f>
        <v>2868.75</v>
      </c>
      <c r="F23" s="42"/>
      <c r="G23" s="42"/>
      <c r="H23" s="42"/>
      <c r="I23" s="42"/>
      <c r="J23" s="42"/>
      <c r="K23" s="42"/>
      <c r="L23" s="76"/>
    </row>
    <row r="24" spans="1:12" ht="15" x14ac:dyDescent="0.25">
      <c r="A24" s="37"/>
      <c r="B24" s="43" t="s">
        <v>30</v>
      </c>
      <c r="C24" s="42"/>
      <c r="D24" s="56"/>
      <c r="E24" s="64">
        <f>SUM(E21:E23)</f>
        <v>14343.75</v>
      </c>
      <c r="F24" s="42"/>
      <c r="G24" s="42"/>
      <c r="H24" s="72" t="s">
        <v>39</v>
      </c>
      <c r="I24" s="42"/>
      <c r="J24" s="42"/>
      <c r="K24" s="42"/>
      <c r="L24" s="76"/>
    </row>
    <row r="25" spans="1:12" ht="15" x14ac:dyDescent="0.25">
      <c r="A25" s="37"/>
      <c r="B25" s="43" t="s">
        <v>30</v>
      </c>
      <c r="C25" s="42"/>
      <c r="D25" s="56"/>
      <c r="E25" s="64">
        <f>SUM(E24:E24)</f>
        <v>14343.75</v>
      </c>
      <c r="F25" s="42"/>
      <c r="G25" s="42"/>
      <c r="H25" s="42"/>
      <c r="I25" s="42"/>
      <c r="J25" s="42"/>
      <c r="K25" s="42"/>
      <c r="L25" s="76"/>
    </row>
    <row r="26" spans="1:12" ht="15" x14ac:dyDescent="0.25">
      <c r="A26" s="37"/>
      <c r="B26" s="42" t="s">
        <v>31</v>
      </c>
      <c r="C26" s="48"/>
      <c r="D26" s="54">
        <v>0.09</v>
      </c>
      <c r="E26" s="53">
        <f>SUM(E25*$D$26)</f>
        <v>1290.9375</v>
      </c>
      <c r="F26" s="42"/>
      <c r="G26" s="42"/>
      <c r="H26" s="42"/>
      <c r="I26" s="42"/>
      <c r="J26" s="42"/>
      <c r="K26" s="42"/>
      <c r="L26" s="76"/>
    </row>
    <row r="27" spans="1:12" ht="15.75" thickBot="1" x14ac:dyDescent="0.3">
      <c r="A27" s="37"/>
      <c r="B27" s="41" t="s">
        <v>40</v>
      </c>
      <c r="C27" s="42"/>
      <c r="D27" s="50"/>
      <c r="E27" s="65">
        <f>SUM(E25:E26)</f>
        <v>15634.6875</v>
      </c>
      <c r="F27" s="42"/>
      <c r="G27" s="42"/>
      <c r="H27" s="42"/>
      <c r="I27" s="42"/>
      <c r="J27" s="42"/>
      <c r="K27" s="42"/>
      <c r="L27" s="76"/>
    </row>
    <row r="28" spans="1:12" ht="15" x14ac:dyDescent="0.25">
      <c r="A28" s="37"/>
      <c r="B28" s="42"/>
      <c r="C28" s="42"/>
      <c r="D28" s="50"/>
      <c r="E28" s="53"/>
      <c r="F28" s="42"/>
      <c r="G28" s="42"/>
      <c r="H28" s="42"/>
      <c r="I28" s="42"/>
      <c r="J28" s="42"/>
      <c r="K28" s="42"/>
      <c r="L28" s="76"/>
    </row>
    <row r="29" spans="1:12" ht="15" x14ac:dyDescent="0.25">
      <c r="A29" s="37"/>
      <c r="B29" s="41" t="s">
        <v>41</v>
      </c>
      <c r="C29" s="49">
        <v>44</v>
      </c>
      <c r="D29" s="57">
        <v>32</v>
      </c>
      <c r="E29" s="53">
        <f>SUM(C29*D29)</f>
        <v>1408</v>
      </c>
      <c r="F29" s="42"/>
      <c r="G29" s="42"/>
      <c r="H29" s="42"/>
      <c r="I29" s="42"/>
      <c r="J29" s="42"/>
      <c r="K29" s="42"/>
      <c r="L29" s="76"/>
    </row>
    <row r="30" spans="1:12" ht="15" x14ac:dyDescent="0.25">
      <c r="A30" s="37"/>
      <c r="B30" s="42" t="s">
        <v>42</v>
      </c>
      <c r="C30" s="42"/>
      <c r="D30" s="54">
        <v>0.06</v>
      </c>
      <c r="E30" s="53">
        <f>SUM(E29*$D$30)</f>
        <v>84.47999999999999</v>
      </c>
      <c r="F30" s="42"/>
      <c r="G30" s="42"/>
      <c r="H30" s="42"/>
      <c r="I30" s="42"/>
      <c r="J30" s="42"/>
      <c r="K30" s="42"/>
      <c r="L30" s="76"/>
    </row>
    <row r="31" spans="1:12" ht="15" x14ac:dyDescent="0.25">
      <c r="A31" s="37"/>
      <c r="B31" s="42" t="s">
        <v>32</v>
      </c>
      <c r="C31" s="42"/>
      <c r="D31" s="54">
        <v>0.04</v>
      </c>
      <c r="E31" s="53">
        <f>SUM(E29*$D$31)</f>
        <v>56.32</v>
      </c>
      <c r="F31" s="42"/>
      <c r="G31" s="42"/>
      <c r="H31" s="42"/>
      <c r="I31" s="42"/>
      <c r="J31" s="42"/>
      <c r="K31" s="42"/>
      <c r="L31" s="76"/>
    </row>
    <row r="32" spans="1:12" ht="15.75" thickBot="1" x14ac:dyDescent="0.3">
      <c r="A32" s="37"/>
      <c r="B32" s="41" t="s">
        <v>43</v>
      </c>
      <c r="C32" s="42"/>
      <c r="D32" s="56"/>
      <c r="E32" s="65">
        <f>SUM(E29:E31)</f>
        <v>1548.8</v>
      </c>
      <c r="F32" s="42"/>
      <c r="G32" s="42"/>
      <c r="H32" s="42"/>
      <c r="I32" s="42"/>
      <c r="J32" s="42"/>
      <c r="K32" s="42"/>
      <c r="L32" s="76"/>
    </row>
    <row r="33" spans="1:12" ht="15" x14ac:dyDescent="0.25">
      <c r="A33" s="37"/>
      <c r="B33" s="42"/>
      <c r="C33" s="42"/>
      <c r="D33" s="56"/>
      <c r="E33" s="53"/>
      <c r="F33" s="42"/>
      <c r="G33" s="42"/>
      <c r="H33" s="42"/>
      <c r="I33" s="42"/>
      <c r="J33" s="42"/>
      <c r="K33" s="42"/>
      <c r="L33" s="76"/>
    </row>
    <row r="34" spans="1:12" ht="15" x14ac:dyDescent="0.25">
      <c r="A34" s="37"/>
      <c r="B34" s="41" t="s">
        <v>44</v>
      </c>
      <c r="C34" s="42"/>
      <c r="D34" s="56"/>
      <c r="E34" s="53"/>
      <c r="F34" s="42"/>
      <c r="G34" s="42"/>
      <c r="H34" s="42"/>
      <c r="I34" s="42"/>
      <c r="J34" s="42"/>
      <c r="K34" s="42"/>
      <c r="L34" s="76"/>
    </row>
    <row r="35" spans="1:12" ht="15" x14ac:dyDescent="0.25">
      <c r="A35" s="37"/>
      <c r="B35" s="42" t="s">
        <v>45</v>
      </c>
      <c r="C35" s="49">
        <v>22</v>
      </c>
      <c r="D35" s="57">
        <v>29</v>
      </c>
      <c r="E35" s="53">
        <f>SUM(C35*D35)</f>
        <v>638</v>
      </c>
      <c r="F35" s="42"/>
      <c r="G35" s="42" t="s">
        <v>61</v>
      </c>
      <c r="H35" s="42"/>
      <c r="I35" s="42"/>
      <c r="J35" s="42"/>
      <c r="K35" s="42"/>
      <c r="L35" s="76"/>
    </row>
    <row r="36" spans="1:12" ht="15" x14ac:dyDescent="0.25">
      <c r="A36" s="37"/>
      <c r="B36" s="42" t="s">
        <v>46</v>
      </c>
      <c r="C36" s="49">
        <v>0</v>
      </c>
      <c r="D36" s="57">
        <v>0</v>
      </c>
      <c r="E36" s="53">
        <f>SUM(C36*D36)</f>
        <v>0</v>
      </c>
      <c r="F36" s="42"/>
      <c r="G36" s="42" t="s">
        <v>62</v>
      </c>
      <c r="H36" s="42"/>
      <c r="I36" s="42"/>
      <c r="J36" s="42"/>
      <c r="K36" s="42"/>
      <c r="L36" s="76"/>
    </row>
    <row r="37" spans="1:12" ht="15.75" thickBot="1" x14ac:dyDescent="0.3">
      <c r="A37" s="37"/>
      <c r="B37" s="41" t="s">
        <v>47</v>
      </c>
      <c r="C37" s="50"/>
      <c r="D37" s="56"/>
      <c r="E37" s="65">
        <f>SUM(E35:E36)</f>
        <v>638</v>
      </c>
      <c r="F37" s="42"/>
      <c r="G37" s="42"/>
      <c r="H37" s="42"/>
      <c r="I37" s="42"/>
      <c r="J37" s="42"/>
      <c r="K37" s="42"/>
      <c r="L37" s="76"/>
    </row>
    <row r="38" spans="1:12" ht="15" x14ac:dyDescent="0.25">
      <c r="A38" s="37"/>
      <c r="B38" s="42"/>
      <c r="C38" s="50"/>
      <c r="D38" s="50"/>
      <c r="E38" s="53"/>
      <c r="F38" s="42"/>
      <c r="G38" s="42"/>
      <c r="H38" s="42"/>
      <c r="I38" s="42"/>
      <c r="J38" s="42"/>
      <c r="K38" s="42"/>
      <c r="L38" s="76"/>
    </row>
    <row r="39" spans="1:12" ht="15" x14ac:dyDescent="0.25">
      <c r="A39" s="37"/>
      <c r="B39" s="41" t="s">
        <v>48</v>
      </c>
      <c r="C39" s="50"/>
      <c r="D39" s="50"/>
      <c r="E39" s="66">
        <v>2464.54</v>
      </c>
      <c r="F39" s="42"/>
      <c r="G39" s="42"/>
      <c r="H39" s="42"/>
      <c r="I39" s="42"/>
      <c r="J39" s="42"/>
      <c r="K39" s="42"/>
      <c r="L39" s="76"/>
    </row>
    <row r="40" spans="1:12" ht="15" x14ac:dyDescent="0.25">
      <c r="A40" s="37"/>
      <c r="B40" s="42"/>
      <c r="C40" s="50"/>
      <c r="D40" s="50"/>
      <c r="E40" s="59"/>
      <c r="F40" s="42"/>
      <c r="G40" s="42"/>
      <c r="H40" s="42"/>
      <c r="I40" s="42"/>
      <c r="J40" s="42"/>
      <c r="K40" s="42"/>
      <c r="L40" s="76"/>
    </row>
    <row r="41" spans="1:12" ht="15" x14ac:dyDescent="0.25">
      <c r="A41" s="37"/>
      <c r="B41" s="41" t="s">
        <v>164</v>
      </c>
      <c r="C41" s="50"/>
      <c r="D41" s="56"/>
      <c r="E41" s="59"/>
      <c r="F41" s="42"/>
      <c r="G41" s="42"/>
      <c r="H41" s="42"/>
      <c r="I41" s="42"/>
      <c r="J41" s="42"/>
      <c r="K41" s="42"/>
      <c r="L41" s="76"/>
    </row>
    <row r="42" spans="1:12" ht="15" x14ac:dyDescent="0.25">
      <c r="A42" s="37"/>
      <c r="B42" s="42" t="s">
        <v>36</v>
      </c>
      <c r="C42" s="50">
        <v>11</v>
      </c>
      <c r="D42" s="78">
        <v>70</v>
      </c>
      <c r="E42" s="52">
        <f>SUM(C42*D42)</f>
        <v>770</v>
      </c>
      <c r="F42" s="42"/>
      <c r="G42" s="42"/>
      <c r="H42" s="42"/>
      <c r="I42" s="42"/>
      <c r="J42" s="42"/>
      <c r="K42" s="42"/>
      <c r="L42" s="76"/>
    </row>
    <row r="43" spans="1:12" ht="15" x14ac:dyDescent="0.25">
      <c r="A43" s="37"/>
      <c r="B43" s="42" t="s">
        <v>37</v>
      </c>
      <c r="C43" s="50">
        <v>11</v>
      </c>
      <c r="D43" s="87">
        <v>20</v>
      </c>
      <c r="E43" s="52">
        <f>SUM(C43*D43)</f>
        <v>220</v>
      </c>
      <c r="F43" s="42"/>
      <c r="G43" s="42"/>
      <c r="H43" s="42"/>
      <c r="I43" s="42"/>
      <c r="J43" s="42"/>
      <c r="K43" s="42"/>
      <c r="L43" s="76"/>
    </row>
    <row r="44" spans="1:12" ht="15" x14ac:dyDescent="0.25">
      <c r="A44" s="37"/>
      <c r="B44" s="43" t="s">
        <v>30</v>
      </c>
      <c r="C44" s="50"/>
      <c r="D44" s="56"/>
      <c r="E44" s="64">
        <f>SUM(E42:E43)</f>
        <v>990</v>
      </c>
      <c r="F44" s="42"/>
      <c r="G44" s="42"/>
      <c r="H44" s="42"/>
      <c r="I44" s="42"/>
      <c r="J44" s="42"/>
      <c r="K44" s="42"/>
      <c r="L44" s="76"/>
    </row>
    <row r="45" spans="1:12" ht="15" x14ac:dyDescent="0.25">
      <c r="A45" s="37"/>
      <c r="B45" s="42" t="s">
        <v>50</v>
      </c>
      <c r="C45" s="42"/>
      <c r="D45" s="58">
        <v>0.2</v>
      </c>
      <c r="E45" s="53">
        <f>SUM(E44*D45)</f>
        <v>198</v>
      </c>
      <c r="F45" s="42"/>
      <c r="G45" s="42"/>
      <c r="H45" s="42"/>
      <c r="I45" s="42"/>
      <c r="J45" s="42"/>
      <c r="K45" s="42"/>
      <c r="L45" s="76"/>
    </row>
    <row r="46" spans="1:12" ht="15" x14ac:dyDescent="0.25">
      <c r="A46" s="37"/>
      <c r="B46" s="42" t="s">
        <v>31</v>
      </c>
      <c r="C46" s="42"/>
      <c r="D46" s="54"/>
      <c r="E46" s="53">
        <f>SUM(E44*D46)</f>
        <v>0</v>
      </c>
      <c r="F46" s="42"/>
      <c r="G46" s="42"/>
      <c r="H46" s="42"/>
      <c r="I46" s="42"/>
      <c r="J46" s="42"/>
      <c r="K46" s="42"/>
      <c r="L46" s="76"/>
    </row>
    <row r="47" spans="1:12" ht="15.75" thickBot="1" x14ac:dyDescent="0.3">
      <c r="A47" s="37"/>
      <c r="B47" s="41" t="s">
        <v>51</v>
      </c>
      <c r="C47" s="42"/>
      <c r="D47" s="42"/>
      <c r="E47" s="65">
        <f>SUM(E44:E46)</f>
        <v>1188</v>
      </c>
      <c r="F47" s="42"/>
      <c r="G47" s="42"/>
      <c r="H47" s="42"/>
      <c r="I47" s="42"/>
      <c r="J47" s="42"/>
      <c r="K47" s="42"/>
      <c r="L47" s="76"/>
    </row>
    <row r="48" spans="1:12" ht="15" x14ac:dyDescent="0.25">
      <c r="A48" s="37"/>
      <c r="B48" s="42"/>
      <c r="C48" s="42"/>
      <c r="D48" s="42"/>
      <c r="E48" s="67">
        <v>0</v>
      </c>
      <c r="F48" s="42"/>
      <c r="G48" s="42"/>
      <c r="H48" s="42"/>
      <c r="I48" s="42"/>
      <c r="J48" s="42"/>
      <c r="K48" s="42"/>
      <c r="L48" s="76"/>
    </row>
    <row r="49" spans="1:12" ht="15" x14ac:dyDescent="0.25">
      <c r="A49" s="37"/>
      <c r="B49" s="90" t="s">
        <v>169</v>
      </c>
      <c r="C49" s="42"/>
      <c r="D49" s="42"/>
      <c r="E49" s="53">
        <v>563.20000000000005</v>
      </c>
      <c r="F49" s="42"/>
      <c r="G49" s="42"/>
      <c r="H49" s="42"/>
      <c r="I49" s="42"/>
      <c r="J49" s="42"/>
      <c r="K49" s="42"/>
      <c r="L49" s="76"/>
    </row>
    <row r="50" spans="1:12" ht="15" x14ac:dyDescent="0.25">
      <c r="A50" s="37"/>
      <c r="B50" s="42"/>
      <c r="C50" s="42"/>
      <c r="D50" s="42"/>
      <c r="E50" s="53"/>
      <c r="F50" s="42"/>
      <c r="G50" s="42"/>
      <c r="H50" s="42"/>
      <c r="I50" s="42"/>
      <c r="J50" s="42"/>
      <c r="K50" s="42"/>
      <c r="L50" s="76"/>
    </row>
    <row r="51" spans="1:12" ht="15" x14ac:dyDescent="0.25">
      <c r="A51" s="37"/>
      <c r="B51" s="41" t="s">
        <v>52</v>
      </c>
      <c r="C51" s="42"/>
      <c r="D51" s="42"/>
      <c r="E51" s="53"/>
      <c r="F51" s="42"/>
      <c r="G51" s="42"/>
      <c r="H51" s="42"/>
      <c r="I51" s="42"/>
      <c r="J51" s="42"/>
      <c r="K51" s="42"/>
      <c r="L51" s="76"/>
    </row>
    <row r="52" spans="1:12" ht="15" x14ac:dyDescent="0.25">
      <c r="A52" s="37"/>
      <c r="B52" s="88" t="s">
        <v>165</v>
      </c>
      <c r="C52" s="42">
        <v>44</v>
      </c>
      <c r="D52" s="89">
        <v>8</v>
      </c>
      <c r="E52" s="53">
        <f>SUM(C52*D52)</f>
        <v>352</v>
      </c>
      <c r="F52" s="42"/>
      <c r="G52" s="88" t="s">
        <v>167</v>
      </c>
      <c r="H52" s="42"/>
      <c r="I52" s="42"/>
      <c r="J52" s="42"/>
      <c r="K52" s="42"/>
      <c r="L52" s="76"/>
    </row>
    <row r="53" spans="1:12" ht="15" x14ac:dyDescent="0.25">
      <c r="A53" s="37"/>
      <c r="B53" s="42" t="s">
        <v>53</v>
      </c>
      <c r="C53" s="49">
        <v>44</v>
      </c>
      <c r="D53" s="52">
        <v>3</v>
      </c>
      <c r="E53" s="53">
        <f>SUM(C53*D53)</f>
        <v>132</v>
      </c>
      <c r="F53" s="42"/>
      <c r="G53" s="88" t="s">
        <v>166</v>
      </c>
      <c r="H53" s="42"/>
      <c r="I53" s="42"/>
      <c r="J53" s="42"/>
      <c r="K53" s="42"/>
      <c r="L53" s="76"/>
    </row>
    <row r="54" spans="1:12" ht="15" x14ac:dyDescent="0.25">
      <c r="A54" s="37"/>
      <c r="B54" s="44"/>
      <c r="C54" s="42"/>
      <c r="D54" s="54"/>
      <c r="E54" s="53">
        <f>SUM(E17+E27+E47)*D54</f>
        <v>0</v>
      </c>
      <c r="F54" s="42"/>
      <c r="G54" s="44"/>
      <c r="H54" s="44"/>
      <c r="I54" s="44"/>
      <c r="J54" s="44"/>
      <c r="K54" s="44"/>
      <c r="L54" s="76"/>
    </row>
    <row r="55" spans="1:12" ht="15.75" thickBot="1" x14ac:dyDescent="0.3">
      <c r="A55" s="37"/>
      <c r="B55" s="41" t="s">
        <v>49</v>
      </c>
      <c r="C55" s="41"/>
      <c r="D55" s="41"/>
      <c r="E55" s="65">
        <f>SUM(E52:E54)</f>
        <v>484</v>
      </c>
      <c r="F55" s="42"/>
      <c r="G55" s="44"/>
      <c r="H55" s="44"/>
      <c r="I55" s="44"/>
      <c r="J55" s="44"/>
      <c r="K55" s="44"/>
      <c r="L55" s="76"/>
    </row>
    <row r="56" spans="1:12" ht="15" x14ac:dyDescent="0.25">
      <c r="A56" s="37"/>
      <c r="B56" s="42"/>
      <c r="C56" s="42"/>
      <c r="D56" s="42"/>
      <c r="E56" s="53"/>
      <c r="F56" s="42"/>
      <c r="G56" s="42"/>
      <c r="H56" s="42"/>
      <c r="I56" s="42"/>
      <c r="J56" s="42"/>
      <c r="K56" s="42"/>
      <c r="L56" s="76"/>
    </row>
    <row r="57" spans="1:12" ht="15" x14ac:dyDescent="0.25">
      <c r="A57" s="37"/>
      <c r="B57" s="41" t="s">
        <v>54</v>
      </c>
      <c r="C57" s="42"/>
      <c r="D57" s="42"/>
      <c r="E57" s="53"/>
      <c r="F57" s="42"/>
      <c r="G57" s="42"/>
      <c r="H57" s="42"/>
      <c r="I57" s="42"/>
      <c r="J57" s="42"/>
      <c r="K57" s="42"/>
      <c r="L57" s="76"/>
    </row>
    <row r="58" spans="1:12" ht="15" x14ac:dyDescent="0.25">
      <c r="A58" s="37"/>
      <c r="B58" s="42" t="s">
        <v>55</v>
      </c>
      <c r="C58" s="42"/>
      <c r="D58" s="42"/>
      <c r="E58" s="52">
        <v>-6893.31</v>
      </c>
      <c r="F58" s="42"/>
      <c r="G58" s="42"/>
      <c r="H58" s="42"/>
      <c r="I58" s="42"/>
      <c r="J58" s="42"/>
      <c r="K58" s="42"/>
      <c r="L58" s="76"/>
    </row>
    <row r="59" spans="1:12" ht="15" x14ac:dyDescent="0.25">
      <c r="A59" s="37"/>
      <c r="B59" s="42" t="s">
        <v>56</v>
      </c>
      <c r="C59" s="42"/>
      <c r="D59" s="42"/>
      <c r="E59" s="52"/>
      <c r="F59" s="42"/>
      <c r="G59" s="42"/>
      <c r="H59" s="42"/>
      <c r="I59" s="42"/>
      <c r="J59" s="42"/>
      <c r="K59" s="42"/>
      <c r="L59" s="76"/>
    </row>
    <row r="60" spans="1:12" ht="15" x14ac:dyDescent="0.25">
      <c r="A60" s="37"/>
      <c r="B60" s="42" t="s">
        <v>57</v>
      </c>
      <c r="C60" s="42"/>
      <c r="D60" s="42"/>
      <c r="E60" s="52"/>
      <c r="F60" s="42"/>
      <c r="G60" s="42"/>
      <c r="H60" s="42"/>
      <c r="I60" s="42"/>
      <c r="J60" s="42"/>
      <c r="K60" s="42"/>
      <c r="L60" s="76"/>
    </row>
    <row r="61" spans="1:12" ht="15" x14ac:dyDescent="0.25">
      <c r="A61" s="37"/>
      <c r="B61" s="42" t="s">
        <v>58</v>
      </c>
      <c r="C61" s="42"/>
      <c r="D61" s="42"/>
      <c r="E61" s="52">
        <v>0</v>
      </c>
      <c r="F61" s="42"/>
      <c r="G61" s="42"/>
      <c r="H61" s="42"/>
      <c r="I61" s="42"/>
      <c r="J61" s="42"/>
      <c r="K61" s="42"/>
      <c r="L61" s="76"/>
    </row>
    <row r="62" spans="1:12" ht="15.75" thickBot="1" x14ac:dyDescent="0.3">
      <c r="A62" s="37"/>
      <c r="B62" s="41" t="s">
        <v>59</v>
      </c>
      <c r="C62" s="41"/>
      <c r="D62" s="41"/>
      <c r="E62" s="65">
        <f>SUM(E58:E61)</f>
        <v>-6893.31</v>
      </c>
      <c r="F62" s="42"/>
      <c r="G62" s="42"/>
      <c r="H62" s="42"/>
      <c r="I62" s="42"/>
      <c r="J62" s="42"/>
      <c r="K62" s="42"/>
      <c r="L62" s="76"/>
    </row>
    <row r="63" spans="1:12" ht="15.75" thickBot="1" x14ac:dyDescent="0.3">
      <c r="A63" s="37"/>
      <c r="B63" s="42"/>
      <c r="C63" s="42"/>
      <c r="D63" s="42"/>
      <c r="E63" s="59"/>
      <c r="F63" s="42"/>
      <c r="G63" s="42"/>
      <c r="H63" s="42"/>
      <c r="I63" s="42"/>
      <c r="J63" s="42"/>
      <c r="K63" s="42"/>
      <c r="L63" s="76"/>
    </row>
    <row r="64" spans="1:12" ht="15.75" thickBot="1" x14ac:dyDescent="0.3">
      <c r="A64" s="37"/>
      <c r="B64" s="41" t="s">
        <v>60</v>
      </c>
      <c r="C64" s="41"/>
      <c r="D64" s="41"/>
      <c r="E64" s="68">
        <f>+E17+E27+E32+E37+E39+E47+E49+E55+E62</f>
        <v>32455.517499999998</v>
      </c>
      <c r="F64" s="42"/>
      <c r="G64" s="42"/>
      <c r="H64" s="91"/>
      <c r="I64" s="91"/>
      <c r="J64" s="91"/>
      <c r="K64" s="91"/>
      <c r="L64" s="92"/>
    </row>
    <row r="65" spans="1:12" ht="15.75" thickBot="1" x14ac:dyDescent="0.3">
      <c r="A65" s="38"/>
      <c r="B65" s="45"/>
      <c r="C65" s="45"/>
      <c r="D65" s="45"/>
      <c r="E65" s="69"/>
      <c r="F65" s="45"/>
      <c r="G65" s="45"/>
      <c r="H65" s="45"/>
      <c r="I65" s="45"/>
      <c r="J65" s="45"/>
      <c r="K65" s="45"/>
      <c r="L65" s="77"/>
    </row>
  </sheetData>
  <mergeCells count="7">
    <mergeCell ref="H64:L64"/>
    <mergeCell ref="D4:E4"/>
    <mergeCell ref="D5:E5"/>
    <mergeCell ref="D6:E6"/>
    <mergeCell ref="D7:E7"/>
    <mergeCell ref="D8:E8"/>
    <mergeCell ref="D9:E9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Guest Master</vt:lpstr>
      <vt:lpstr>Event Estimate</vt:lpstr>
      <vt:lpstr>Sheet3</vt:lpstr>
    </vt:vector>
  </TitlesOfParts>
  <Company>Four Seasons Hotel Westlake Village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Devlin,Eileen (HoIT) BI-US-R</cp:lastModifiedBy>
  <cp:lastPrinted>2019-03-14T17:04:51Z</cp:lastPrinted>
  <dcterms:created xsi:type="dcterms:W3CDTF">2008-01-03T21:19:22Z</dcterms:created>
  <dcterms:modified xsi:type="dcterms:W3CDTF">2019-03-14T19:40:55Z</dcterms:modified>
</cp:coreProperties>
</file>